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55" i="1"/>
  <c r="E156"/>
  <c r="E157"/>
  <c r="D157"/>
  <c r="C157"/>
  <c r="B157"/>
  <c r="C156" s="1"/>
  <c r="C116"/>
  <c r="D116"/>
  <c r="E116"/>
  <c r="F116"/>
  <c r="G116"/>
  <c r="H116"/>
  <c r="I116"/>
  <c r="J116"/>
  <c r="K116"/>
  <c r="B116"/>
  <c r="C102"/>
  <c r="D102"/>
  <c r="E102"/>
  <c r="F102"/>
  <c r="G102"/>
  <c r="H102"/>
  <c r="I102"/>
  <c r="J102"/>
  <c r="K102"/>
  <c r="B102"/>
  <c r="C92"/>
  <c r="D92"/>
  <c r="E92"/>
  <c r="F92"/>
  <c r="G92"/>
  <c r="H92"/>
  <c r="I92"/>
  <c r="J92"/>
  <c r="K92"/>
  <c r="B92"/>
  <c r="N64"/>
  <c r="N50"/>
  <c r="N40"/>
  <c r="C155" l="1"/>
  <c r="E154"/>
  <c r="C154"/>
  <c r="K126"/>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E140"/>
  <c r="C139"/>
  <c r="C138"/>
  <c r="E149"/>
  <c r="C149"/>
  <c r="C144"/>
  <c r="C143"/>
  <c r="E148"/>
  <c r="E145"/>
  <c r="E144"/>
  <c r="E153"/>
  <c r="E141"/>
  <c r="E152"/>
  <c r="C142"/>
  <c r="C148"/>
  <c r="C153"/>
  <c r="C147"/>
  <c r="C141"/>
  <c r="C146"/>
  <c r="C152"/>
  <c r="C151"/>
  <c r="C140"/>
  <c r="C145"/>
  <c r="C150"/>
  <c r="E139"/>
  <c r="E143"/>
  <c r="E147"/>
  <c r="E151"/>
  <c r="E138"/>
  <c r="E142"/>
  <c r="E146"/>
  <c r="E150"/>
  <c r="N73" l="1"/>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<sst xmlns="http://schemas.openxmlformats.org/spreadsheetml/2006/main" count="179" uniqueCount="84">
  <si>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</si>
  <si>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</si>
  <si>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</si>
  <si>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</si>
  <si>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</si>
  <si>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</si>
  <si>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</si>
  <si>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</si>
  <si>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</si>
  <si>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</si>
  <si>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</si>
  <si>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</si>
  <si>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</si>
  <si>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</si>
  <si>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</si>
  <si>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</si>
  <si>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</si>
  <si>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</si>
  <si>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</si>
  <si>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</si>
  <si>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</si>
  <si>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</si>
  <si>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</si>
  <si>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</si>
  <si>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</si>
  <si>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</si>
  <si>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</si>
  <si>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</si>
  <si>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</si>
  <si>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</si>
  <si>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</si>
  <si>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</si>
  <si>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</si>
  <si>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</si>
  <si>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</si>
  <si>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</si>
  <si>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</si>
  <si>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</si>
  <si>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</si>
  <si>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</si>
  <si>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</si>
  <si>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</si>
  <si>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</si>
  <si>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</si>
  <si>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</si>
  <si>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</si>
  <si>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</si>
  <si>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</si>
  <si>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</si>
  <si>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</si>
  <si>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</si>
  <si>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</si>
  <si>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</si>
  <si>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</si>
  <si>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</si>
  <si>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</si>
  <si>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</si>
  <si>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</si>
  <si>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</si>
  <si>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</si>
  <si>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</si>
  <si>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</si>
  <si>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</si>
  <si>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</si>
  <si>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</si>
  <si>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</si>
  <si>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</si>
  <si>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</si>
  <si>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</si>
  <si>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</si>
  <si>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</si>
  <si>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</si>
  <si>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</si>
  <si>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</si>
  <si>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</si>
  <si>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</si>
  <si>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</si>
  <si>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</si>
  <si>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</si>
  <si>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</si>
  <si>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</si>
  <si>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PARTIE 3 : EXONERATION DE DROITS ET TAXES A L'IMPORTATION ET A L'EXPORTATION A FIN JUIN 2024 (EN MILLIARD D'ARIARY)</t>
  </si>
  <si>
    <t>MATERIEL MILITAIRE FORCES ETRANGERES</t>
  </si>
  <si>
    <t>SECTEUR PUBLIC</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</si>
</sst>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165" fontId="0" fillId="0" borderId="0" xfId="0" applyNumberFormat="1" applyFill="1" applyBorder="1"/>
    <xf numFmtId="0" fontId="0" fillId="0" borderId="0" xfId="0" applyFill="1" applyBorder="1" applyAlignment="1">
      <alignment vertical="center" wrapText="1"/>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59"/>
  <sheetViews>
    <sheetView tabSelected="1" topLeftCell="A129" workbookViewId="0">
      <selection activeCell="A65" sqref="A65:G73"/>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1.5546875" style="17"/>
    <col min="16" max="16" width="11.44140625" style="17"/>
    <col min="17" max="18" width="11.44140625" style="1"/>
  </cols>
  <sheetData>
    <row r="1" spans="1:12" ht="15.6">
      <c r="A1" s="66" t="s">
        <v>78</v>
      </c>
      <c r="B1" s="66"/>
      <c r="C1" s="66"/>
      <c r="D1" s="66"/>
      <c r="E1" s="66"/>
      <c r="F1" s="66"/>
      <c r="G1" s="66"/>
      <c r="H1" s="66"/>
      <c r="I1" s="66"/>
      <c r="J1" s="66"/>
      <c r="K1" s="66"/>
      <c r="L1" s="9"/>
    </row>
    <row r="2" spans="1:12" ht="15.6">
      <c r="A2" s="4" t="s">
        <v>18</v>
      </c>
    </row>
    <row r="9" spans="1:12" ht="15.75" customHeight="1" thickBot="1"/>
    <row r="10" spans="1:12" ht="15.75" customHeight="1" thickBot="1">
      <c r="A10" s="5" t="s">
        <v>19</v>
      </c>
      <c r="B10" s="67" t="s">
        <v>20</v>
      </c>
      <c r="C10" s="68"/>
      <c r="D10" s="68"/>
      <c r="E10" s="68"/>
      <c r="F10" s="68"/>
      <c r="G10" s="68"/>
      <c r="H10" s="68"/>
      <c r="I10" s="68"/>
      <c r="J10" s="68"/>
      <c r="K10" s="69"/>
      <c r="L10" s="10"/>
    </row>
    <row r="11" spans="1:12" ht="15.75" customHeight="1" thickBot="1">
      <c r="A11" s="36" t="s">
        <v>67</v>
      </c>
      <c r="B11" s="63" t="s">
        <v>64</v>
      </c>
      <c r="C11" s="61"/>
      <c r="D11" s="61"/>
      <c r="E11" s="61"/>
      <c r="F11" s="61"/>
      <c r="G11" s="61"/>
      <c r="H11" s="61"/>
      <c r="I11" s="61"/>
      <c r="J11" s="61"/>
      <c r="K11" s="62"/>
      <c r="L11" s="11"/>
    </row>
    <row r="12" spans="1:12" ht="15.75" customHeight="1" thickBot="1">
      <c r="A12" s="6" t="s">
        <v>2</v>
      </c>
      <c r="B12" s="60" t="s">
        <v>21</v>
      </c>
      <c r="C12" s="61"/>
      <c r="D12" s="61"/>
      <c r="E12" s="61"/>
      <c r="F12" s="61"/>
      <c r="G12" s="61"/>
      <c r="H12" s="61"/>
      <c r="I12" s="61"/>
      <c r="J12" s="61"/>
      <c r="K12" s="62"/>
      <c r="L12" s="11"/>
    </row>
    <row r="13" spans="1:12" ht="15.75" customHeight="1" thickBot="1">
      <c r="A13" s="6" t="s">
        <v>22</v>
      </c>
      <c r="B13" s="60" t="s">
        <v>23</v>
      </c>
      <c r="C13" s="61"/>
      <c r="D13" s="61"/>
      <c r="E13" s="61"/>
      <c r="F13" s="61"/>
      <c r="G13" s="61"/>
      <c r="H13" s="61"/>
      <c r="I13" s="61"/>
      <c r="J13" s="61"/>
      <c r="K13" s="62"/>
      <c r="L13" s="11"/>
    </row>
    <row r="14" spans="1:12" ht="15.75" customHeight="1" thickBot="1">
      <c r="A14" s="6" t="s">
        <v>24</v>
      </c>
      <c r="B14" s="60" t="s">
        <v>25</v>
      </c>
      <c r="C14" s="61"/>
      <c r="D14" s="61"/>
      <c r="E14" s="61"/>
      <c r="F14" s="61"/>
      <c r="G14" s="61"/>
      <c r="H14" s="61"/>
      <c r="I14" s="61"/>
      <c r="J14" s="61"/>
      <c r="K14" s="62"/>
      <c r="L14" s="11"/>
    </row>
    <row r="15" spans="1:12" ht="15.75" customHeight="1" thickBot="1">
      <c r="A15" s="6" t="s">
        <v>7</v>
      </c>
      <c r="B15" s="60" t="s">
        <v>26</v>
      </c>
      <c r="C15" s="61"/>
      <c r="D15" s="61"/>
      <c r="E15" s="61"/>
      <c r="F15" s="61"/>
      <c r="G15" s="61"/>
      <c r="H15" s="61"/>
      <c r="I15" s="61"/>
      <c r="J15" s="61"/>
      <c r="K15" s="62"/>
      <c r="L15" s="11"/>
    </row>
    <row r="16" spans="1:12" ht="15.75" customHeight="1" thickBot="1">
      <c r="A16" s="6" t="s">
        <v>8</v>
      </c>
      <c r="B16" s="63" t="s">
        <v>29</v>
      </c>
      <c r="C16" s="61"/>
      <c r="D16" s="61"/>
      <c r="E16" s="61"/>
      <c r="F16" s="61"/>
      <c r="G16" s="61"/>
      <c r="H16" s="61"/>
      <c r="I16" s="61"/>
      <c r="J16" s="61"/>
      <c r="K16" s="62"/>
      <c r="L16" s="11"/>
    </row>
    <row r="17" spans="1:20" ht="15.75" customHeight="1" thickBot="1">
      <c r="A17" s="6" t="s">
        <v>79</v>
      </c>
      <c r="B17" s="63" t="s">
        <v>80</v>
      </c>
      <c r="C17" s="61"/>
      <c r="D17" s="61"/>
      <c r="E17" s="61"/>
      <c r="F17" s="61"/>
      <c r="G17" s="61"/>
      <c r="H17" s="61"/>
      <c r="I17" s="61"/>
      <c r="J17" s="61"/>
      <c r="K17" s="62"/>
      <c r="L17" s="11"/>
    </row>
    <row r="19" spans="1:20" ht="15.6">
      <c r="A19" s="7" t="s">
        <v>27</v>
      </c>
    </row>
    <row r="20" spans="1:20" ht="15.6">
      <c r="A20" s="7"/>
    </row>
    <row r="21" spans="1:20" ht="15.6">
      <c r="A21" s="7"/>
    </row>
    <row r="22" spans="1:20" ht="15.6">
      <c r="A22" s="7"/>
    </row>
    <row r="24" spans="1:20" ht="15.6">
      <c r="A24" s="64" t="s">
        <v>72</v>
      </c>
      <c r="B24" s="64"/>
      <c r="C24" s="64"/>
      <c r="D24" s="64"/>
      <c r="E24" s="64"/>
      <c r="F24" s="64"/>
      <c r="G24" s="64"/>
      <c r="H24" s="64"/>
      <c r="I24" s="64"/>
      <c r="J24" s="64"/>
      <c r="K24" s="64"/>
      <c r="L24" s="8"/>
    </row>
    <row r="26" spans="1:20" s="3" customFormat="1" ht="14.4" customHeight="1">
      <c r="A26" s="45" t="s">
        <v>68</v>
      </c>
      <c r="B26" s="45"/>
      <c r="C26" s="45"/>
      <c r="D26" s="45"/>
      <c r="E26" s="45"/>
      <c r="F26" s="45"/>
      <c r="G26" s="45"/>
      <c r="H26" s="45"/>
      <c r="I26" s="45"/>
      <c r="J26" s="47"/>
      <c r="K26" s="47"/>
      <c r="L26" s="47"/>
      <c r="M26" s="47"/>
      <c r="N26" s="47"/>
      <c r="O26" s="23"/>
      <c r="P26" s="18"/>
      <c r="Q26" s="2"/>
      <c r="R26" s="2"/>
      <c r="S26" s="2"/>
      <c r="T26" s="2"/>
    </row>
    <row r="27" spans="1:20">
      <c r="A27" s="49"/>
      <c r="B27" s="46"/>
      <c r="C27" s="46"/>
      <c r="D27" s="46"/>
      <c r="E27" s="46"/>
      <c r="F27" s="46"/>
      <c r="G27" s="46"/>
      <c r="H27" s="46"/>
      <c r="I27" s="46"/>
      <c r="J27" s="46"/>
      <c r="K27" s="46"/>
      <c r="L27" s="46"/>
      <c r="M27" s="46"/>
      <c r="N27" s="46"/>
      <c r="S27" s="1"/>
      <c r="T27" s="1"/>
    </row>
    <row r="28" spans="1:20">
      <c r="A28" s="39" t="s">
        <v>9</v>
      </c>
      <c r="B28" s="55" t="s">
        <v>16</v>
      </c>
      <c r="C28" s="55" t="s">
        <v>30</v>
      </c>
      <c r="D28" s="55" t="s">
        <v>32</v>
      </c>
      <c r="E28" s="55" t="s">
        <v>33</v>
      </c>
      <c r="F28" s="55" t="s">
        <v>34</v>
      </c>
      <c r="G28" s="55" t="s">
        <v>35</v>
      </c>
      <c r="H28" s="55" t="s">
        <v>36</v>
      </c>
      <c r="I28" s="55" t="s">
        <v>37</v>
      </c>
      <c r="J28" s="55" t="s">
        <v>38</v>
      </c>
      <c r="K28" s="55" t="s">
        <v>39</v>
      </c>
      <c r="L28" s="55" t="s">
        <v>40</v>
      </c>
      <c r="M28" s="55" t="s">
        <v>41</v>
      </c>
      <c r="N28" s="56" t="s">
        <v>31</v>
      </c>
      <c r="O28" s="19"/>
      <c r="P28" s="22"/>
      <c r="Q28"/>
      <c r="R28"/>
    </row>
    <row r="29" spans="1:20">
      <c r="A29" s="50" t="s">
        <v>10</v>
      </c>
      <c r="B29" s="37">
        <v>190.3372925649999</v>
      </c>
      <c r="C29" s="37">
        <v>298.33609852300117</v>
      </c>
      <c r="D29" s="37">
        <v>191.16850120600006</v>
      </c>
      <c r="E29" s="37">
        <v>231.0599095750006</v>
      </c>
      <c r="F29" s="37">
        <v>211.49233920900011</v>
      </c>
      <c r="G29" s="37">
        <v>175.63136994199971</v>
      </c>
      <c r="H29" s="37"/>
      <c r="I29" s="37"/>
      <c r="J29" s="37"/>
      <c r="K29" s="37"/>
      <c r="L29" s="37"/>
      <c r="M29" s="37"/>
      <c r="N29" s="38">
        <f t="shared" ref="N29:N34" si="0">SUM(B29:M29)</f>
        <v>1298.0255110200017</v>
      </c>
      <c r="O29" s="20"/>
      <c r="P29" s="21"/>
      <c r="Q29"/>
      <c r="R29"/>
    </row>
    <row r="30" spans="1:20">
      <c r="A30" s="50" t="s">
        <v>11</v>
      </c>
      <c r="B30" s="37">
        <v>283.22231023100005</v>
      </c>
      <c r="C30" s="37">
        <v>323.62578761000003</v>
      </c>
      <c r="D30" s="37">
        <v>365.76349684300015</v>
      </c>
      <c r="E30" s="37">
        <v>325.1525723919998</v>
      </c>
      <c r="F30" s="37">
        <v>281.97219538399992</v>
      </c>
      <c r="G30" s="37">
        <v>328.90934041100024</v>
      </c>
      <c r="H30" s="37"/>
      <c r="I30" s="37"/>
      <c r="J30" s="37"/>
      <c r="K30" s="37"/>
      <c r="L30" s="37"/>
      <c r="M30" s="37"/>
      <c r="N30" s="38">
        <f t="shared" si="0"/>
        <v>1908.6457028710001</v>
      </c>
      <c r="O30" s="20"/>
      <c r="P30" s="21"/>
      <c r="Q30"/>
      <c r="R30"/>
    </row>
    <row r="31" spans="1:20">
      <c r="A31" s="50" t="s">
        <v>12</v>
      </c>
      <c r="B31" s="37">
        <v>279.14829008699951</v>
      </c>
      <c r="C31" s="37">
        <v>283.04359048900108</v>
      </c>
      <c r="D31" s="37">
        <v>290.27345934200088</v>
      </c>
      <c r="E31" s="37">
        <v>333.95740885800041</v>
      </c>
      <c r="F31" s="37">
        <v>278.56588225599978</v>
      </c>
      <c r="G31" s="37">
        <v>330.74363405199898</v>
      </c>
      <c r="H31" s="37"/>
      <c r="I31" s="37"/>
      <c r="J31" s="37"/>
      <c r="K31" s="37"/>
      <c r="L31" s="37"/>
      <c r="M31" s="37"/>
      <c r="N31" s="38">
        <f t="shared" si="0"/>
        <v>1795.7322650840006</v>
      </c>
      <c r="O31" s="20"/>
      <c r="P31" s="21"/>
      <c r="Q31"/>
      <c r="R31"/>
    </row>
    <row r="32" spans="1:20">
      <c r="A32" s="50" t="s">
        <v>13</v>
      </c>
      <c r="B32" s="37">
        <v>315.94234286600039</v>
      </c>
      <c r="C32" s="37">
        <v>414.69833950599951</v>
      </c>
      <c r="D32" s="37">
        <v>314.20773676399938</v>
      </c>
      <c r="E32" s="37">
        <v>569.83602404900068</v>
      </c>
      <c r="F32" s="37">
        <v>346.54575978499952</v>
      </c>
      <c r="G32" s="37">
        <v>463.22744514600043</v>
      </c>
      <c r="H32" s="37"/>
      <c r="I32" s="37"/>
      <c r="J32" s="37"/>
      <c r="K32" s="37"/>
      <c r="L32" s="37"/>
      <c r="M32" s="37"/>
      <c r="N32" s="38">
        <f t="shared" si="0"/>
        <v>2424.4576481159997</v>
      </c>
      <c r="O32" s="20"/>
      <c r="P32" s="21"/>
      <c r="Q32"/>
      <c r="R32"/>
    </row>
    <row r="33" spans="1:20">
      <c r="A33" s="50" t="s">
        <v>14</v>
      </c>
      <c r="B33" s="37">
        <v>373.48521136299905</v>
      </c>
      <c r="C33" s="37">
        <v>363.63943642200002</v>
      </c>
      <c r="D33" s="37">
        <v>357.73737913200017</v>
      </c>
      <c r="E33" s="37">
        <v>508.87090286299679</v>
      </c>
      <c r="F33" s="37">
        <v>452.46771614000107</v>
      </c>
      <c r="G33" s="37">
        <v>406.87564429599945</v>
      </c>
      <c r="H33" s="37"/>
      <c r="I33" s="37"/>
      <c r="J33" s="37"/>
      <c r="K33" s="37"/>
      <c r="L33" s="37"/>
      <c r="M33" s="37"/>
      <c r="N33" s="38">
        <f t="shared" si="0"/>
        <v>2463.0762902159963</v>
      </c>
      <c r="O33" s="20"/>
      <c r="P33" s="21"/>
      <c r="Q33"/>
      <c r="R33"/>
    </row>
    <row r="34" spans="1:20">
      <c r="A34" s="39" t="s">
        <v>15</v>
      </c>
      <c r="B34" s="40">
        <f t="shared" ref="B34:C34" si="1">SUM(B29:B33)</f>
        <v>1442.1354471119989</v>
      </c>
      <c r="C34" s="40">
        <f t="shared" si="1"/>
        <v>1683.3432525500018</v>
      </c>
      <c r="D34" s="40">
        <f t="shared" ref="D34:E34" si="2">SUM(D29:D33)</f>
        <v>1519.1505732870005</v>
      </c>
      <c r="E34" s="40">
        <f t="shared" si="2"/>
        <v>1968.8768177369984</v>
      </c>
      <c r="F34" s="40">
        <f t="shared" ref="F34:G34" si="3">SUM(F29:F33)</f>
        <v>1571.0438927740004</v>
      </c>
      <c r="G34" s="40">
        <f t="shared" si="3"/>
        <v>1705.3874338469986</v>
      </c>
      <c r="H34" s="40">
        <f t="shared" ref="H34:I34" si="4">SUM(H29:H33)</f>
        <v>0</v>
      </c>
      <c r="I34" s="40">
        <f t="shared" si="4"/>
        <v>0</v>
      </c>
      <c r="J34" s="40">
        <f t="shared" ref="J34:K34" si="5">SUM(J29:J33)</f>
        <v>0</v>
      </c>
      <c r="K34" s="40">
        <f t="shared" si="5"/>
        <v>0</v>
      </c>
      <c r="L34" s="40">
        <f t="shared" ref="L34:M34" si="6">SUM(L29:L33)</f>
        <v>0</v>
      </c>
      <c r="M34" s="40">
        <f t="shared" si="6"/>
        <v>0</v>
      </c>
      <c r="N34" s="40">
        <f t="shared" si="0"/>
        <v>9889.9374173069991</v>
      </c>
      <c r="O34" s="20"/>
      <c r="P34" s="21"/>
      <c r="Q34"/>
      <c r="R34"/>
    </row>
    <row r="35" spans="1:20">
      <c r="A35" s="49"/>
      <c r="B35" s="41"/>
      <c r="C35" s="41"/>
      <c r="D35" s="41"/>
      <c r="E35" s="41"/>
      <c r="F35" s="41"/>
      <c r="G35" s="41"/>
      <c r="H35" s="41"/>
      <c r="I35" s="41"/>
      <c r="J35" s="41"/>
      <c r="K35" s="41"/>
      <c r="L35" s="41"/>
      <c r="M35" s="46"/>
      <c r="N35" s="46"/>
      <c r="P35" s="16"/>
      <c r="Q35"/>
      <c r="R35"/>
    </row>
    <row r="36" spans="1:20">
      <c r="A36" s="42" t="s">
        <v>28</v>
      </c>
      <c r="B36" s="43">
        <v>315.15472692869884</v>
      </c>
      <c r="C36" s="43">
        <v>371.27379529071447</v>
      </c>
      <c r="D36" s="43">
        <v>336.53507289014743</v>
      </c>
      <c r="E36" s="43">
        <v>450.12307720341363</v>
      </c>
      <c r="F36" s="43">
        <v>355.64684857307969</v>
      </c>
      <c r="G36" s="43">
        <v>384.12879637731254</v>
      </c>
      <c r="H36" s="43"/>
      <c r="I36" s="43"/>
      <c r="J36" s="43"/>
      <c r="K36" s="43"/>
      <c r="L36" s="43"/>
      <c r="M36" s="43"/>
      <c r="N36" s="44">
        <f>SUM(B36:M36)</f>
        <v>2212.8623172633665</v>
      </c>
      <c r="O36" s="20"/>
      <c r="P36" s="21"/>
      <c r="Q36"/>
      <c r="R36"/>
    </row>
    <row r="37" spans="1:20">
      <c r="A37" s="49"/>
      <c r="B37" s="46"/>
      <c r="C37" s="46"/>
      <c r="D37" s="46"/>
      <c r="E37" s="46"/>
      <c r="F37" s="46"/>
      <c r="G37" s="46"/>
      <c r="H37" s="46"/>
      <c r="I37" s="46"/>
      <c r="J37" s="46"/>
      <c r="K37" s="46"/>
      <c r="L37" s="46"/>
      <c r="M37" s="46"/>
      <c r="N37" s="46"/>
      <c r="S37" s="1"/>
      <c r="T37" s="1"/>
    </row>
    <row r="38" spans="1:20" s="3" customFormat="1" ht="14.4" customHeight="1">
      <c r="A38" s="45" t="s">
        <v>69</v>
      </c>
      <c r="B38" s="45"/>
      <c r="C38" s="45"/>
      <c r="D38" s="45"/>
      <c r="E38" s="45"/>
      <c r="F38" s="45"/>
      <c r="G38" s="45"/>
      <c r="H38" s="45"/>
      <c r="I38" s="45"/>
      <c r="J38" s="45"/>
      <c r="K38" s="45"/>
      <c r="L38" s="45"/>
      <c r="M38" s="45"/>
      <c r="N38" s="47"/>
      <c r="O38" s="23"/>
      <c r="P38" s="18"/>
      <c r="Q38" s="2"/>
      <c r="R38" s="2"/>
      <c r="S38" s="2"/>
      <c r="T38" s="2"/>
    </row>
    <row r="39" spans="1:20">
      <c r="A39" s="48"/>
      <c r="B39" s="48"/>
      <c r="C39" s="48"/>
      <c r="D39" s="48"/>
      <c r="E39" s="48"/>
      <c r="F39" s="48"/>
      <c r="G39" s="48"/>
      <c r="H39" s="46"/>
      <c r="I39" s="46"/>
      <c r="J39" s="46"/>
      <c r="K39" s="46"/>
      <c r="L39" s="46"/>
      <c r="M39" s="46"/>
      <c r="N39" s="46"/>
      <c r="S39" s="1"/>
      <c r="T39" s="1"/>
    </row>
    <row r="40" spans="1:20">
      <c r="A40" s="39" t="s">
        <v>9</v>
      </c>
      <c r="B40" s="55" t="s">
        <v>16</v>
      </c>
      <c r="C40" s="55" t="s">
        <v>30</v>
      </c>
      <c r="D40" s="55" t="s">
        <v>32</v>
      </c>
      <c r="E40" s="55" t="s">
        <v>33</v>
      </c>
      <c r="F40" s="55" t="s">
        <v>34</v>
      </c>
      <c r="G40" s="55" t="s">
        <v>35</v>
      </c>
      <c r="H40" s="55" t="s">
        <v>36</v>
      </c>
      <c r="I40" s="55" t="s">
        <v>37</v>
      </c>
      <c r="J40" s="55" t="s">
        <v>38</v>
      </c>
      <c r="K40" s="55" t="s">
        <v>39</v>
      </c>
      <c r="L40" s="55" t="s">
        <v>40</v>
      </c>
      <c r="M40" s="55" t="s">
        <v>41</v>
      </c>
      <c r="N40" s="56" t="str">
        <f>N28</f>
        <v>Somme</v>
      </c>
      <c r="O40" s="19"/>
      <c r="P40" s="22"/>
      <c r="Q40"/>
      <c r="R40"/>
    </row>
    <row r="41" spans="1:20">
      <c r="A41" s="50" t="s">
        <v>10</v>
      </c>
      <c r="B41" s="37">
        <v>65.927660150000079</v>
      </c>
      <c r="C41" s="37">
        <v>115.62779623000013</v>
      </c>
      <c r="D41" s="37">
        <v>50.234985289999983</v>
      </c>
      <c r="E41" s="37">
        <v>67.929540130000177</v>
      </c>
      <c r="F41" s="37">
        <v>80.090875940000075</v>
      </c>
      <c r="G41" s="37">
        <v>56.848684560000045</v>
      </c>
      <c r="H41" s="37"/>
      <c r="I41" s="37"/>
      <c r="J41" s="37"/>
      <c r="K41" s="37"/>
      <c r="L41" s="37"/>
      <c r="M41" s="37"/>
      <c r="N41" s="38">
        <f t="shared" ref="N41:N46" si="7">SUM(B41:M41)</f>
        <v>436.65954230000045</v>
      </c>
      <c r="O41" s="20"/>
      <c r="P41" s="21"/>
      <c r="Q41"/>
      <c r="R41"/>
    </row>
    <row r="42" spans="1:20">
      <c r="A42" s="50" t="s">
        <v>11</v>
      </c>
      <c r="B42" s="37">
        <v>102.82818991999996</v>
      </c>
      <c r="C42" s="37">
        <v>85.415392630000028</v>
      </c>
      <c r="D42" s="37">
        <v>134.46506236999997</v>
      </c>
      <c r="E42" s="37">
        <v>133.85820903999999</v>
      </c>
      <c r="F42" s="37">
        <v>112.85401087999995</v>
      </c>
      <c r="G42" s="37">
        <v>90.468489439999985</v>
      </c>
      <c r="H42" s="37"/>
      <c r="I42" s="37"/>
      <c r="J42" s="37"/>
      <c r="K42" s="37"/>
      <c r="L42" s="37"/>
      <c r="M42" s="37"/>
      <c r="N42" s="38">
        <f t="shared" si="7"/>
        <v>659.88935427999991</v>
      </c>
      <c r="O42" s="20"/>
      <c r="P42" s="21"/>
      <c r="Q42"/>
      <c r="R42"/>
    </row>
    <row r="43" spans="1:20">
      <c r="A43" s="50" t="s">
        <v>12</v>
      </c>
      <c r="B43" s="37">
        <v>13.288844406999978</v>
      </c>
      <c r="C43" s="37">
        <v>16.995994894999903</v>
      </c>
      <c r="D43" s="37">
        <v>10.823581260999957</v>
      </c>
      <c r="E43" s="37">
        <v>15.739464734999904</v>
      </c>
      <c r="F43" s="37">
        <v>11.223539250999996</v>
      </c>
      <c r="G43" s="37">
        <v>14.324746673999936</v>
      </c>
      <c r="H43" s="37"/>
      <c r="I43" s="37"/>
      <c r="J43" s="37"/>
      <c r="K43" s="37"/>
      <c r="L43" s="37"/>
      <c r="M43" s="37"/>
      <c r="N43" s="38">
        <f t="shared" si="7"/>
        <v>82.396171222999683</v>
      </c>
      <c r="O43" s="20"/>
      <c r="P43" s="21"/>
      <c r="Q43"/>
      <c r="R43"/>
    </row>
    <row r="44" spans="1:20">
      <c r="A44" s="50" t="s">
        <v>13</v>
      </c>
      <c r="B44" s="37">
        <v>333.36447009999972</v>
      </c>
      <c r="C44" s="37">
        <v>165.19342278499968</v>
      </c>
      <c r="D44" s="37">
        <v>269.49248792399902</v>
      </c>
      <c r="E44" s="37">
        <v>273.2509972909977</v>
      </c>
      <c r="F44" s="37">
        <v>185.86975903999902</v>
      </c>
      <c r="G44" s="37">
        <v>445.66491755199598</v>
      </c>
      <c r="H44" s="37"/>
      <c r="I44" s="37"/>
      <c r="J44" s="37"/>
      <c r="K44" s="37"/>
      <c r="L44" s="37"/>
      <c r="M44" s="37"/>
      <c r="N44" s="38">
        <f t="shared" si="7"/>
        <v>1672.8360546919912</v>
      </c>
      <c r="O44" s="20"/>
      <c r="P44" s="21"/>
      <c r="Q44"/>
      <c r="R44"/>
    </row>
    <row r="45" spans="1:20">
      <c r="A45" s="50" t="s">
        <v>14</v>
      </c>
      <c r="B45" s="37">
        <v>23.208295414999977</v>
      </c>
      <c r="C45" s="37">
        <v>25.124111427000038</v>
      </c>
      <c r="D45" s="37">
        <v>21.682187198000037</v>
      </c>
      <c r="E45" s="37">
        <v>35.761843106999862</v>
      </c>
      <c r="F45" s="37">
        <v>29.254330997000146</v>
      </c>
      <c r="G45" s="37">
        <v>28.747136153000113</v>
      </c>
      <c r="H45" s="37"/>
      <c r="I45" s="37"/>
      <c r="J45" s="37"/>
      <c r="K45" s="37"/>
      <c r="L45" s="37"/>
      <c r="M45" s="37"/>
      <c r="N45" s="38">
        <f t="shared" si="7"/>
        <v>163.77790429700019</v>
      </c>
      <c r="O45" s="20"/>
      <c r="P45" s="21"/>
      <c r="Q45"/>
      <c r="R45"/>
    </row>
    <row r="46" spans="1:20">
      <c r="A46" s="39" t="s">
        <v>15</v>
      </c>
      <c r="B46" s="40">
        <f t="shared" ref="B46:C46" si="8">SUM(B41:B45)</f>
        <v>538.61745999199968</v>
      </c>
      <c r="C46" s="40">
        <f t="shared" si="8"/>
        <v>408.35671796699984</v>
      </c>
      <c r="D46" s="40">
        <f t="shared" ref="D46:E46" si="9">SUM(D41:D45)</f>
        <v>486.69830404299898</v>
      </c>
      <c r="E46" s="40">
        <f t="shared" si="9"/>
        <v>526.54005430299765</v>
      </c>
      <c r="F46" s="40">
        <f t="shared" ref="F46:G46" si="10">SUM(F41:F45)</f>
        <v>419.29251610799918</v>
      </c>
      <c r="G46" s="40">
        <f t="shared" si="10"/>
        <v>636.05397437899614</v>
      </c>
      <c r="H46" s="40">
        <f t="shared" ref="H46:I46" si="11">SUM(H41:H45)</f>
        <v>0</v>
      </c>
      <c r="I46" s="40">
        <f t="shared" si="11"/>
        <v>0</v>
      </c>
      <c r="J46" s="40">
        <f t="shared" ref="J46:K46" si="12">SUM(J41:J45)</f>
        <v>0</v>
      </c>
      <c r="K46" s="40">
        <f t="shared" si="12"/>
        <v>0</v>
      </c>
      <c r="L46" s="40">
        <f t="shared" ref="L46:M46" si="13">SUM(L41:L45)</f>
        <v>0</v>
      </c>
      <c r="M46" s="40">
        <f t="shared" si="13"/>
        <v>0</v>
      </c>
      <c r="N46" s="40">
        <f t="shared" si="7"/>
        <v>3015.5590267919915</v>
      </c>
      <c r="O46" s="20"/>
      <c r="P46" s="21"/>
      <c r="Q46"/>
      <c r="R46"/>
    </row>
    <row r="47" spans="1:20">
      <c r="A47" s="49"/>
      <c r="B47" s="46"/>
      <c r="C47" s="46"/>
      <c r="D47" s="46"/>
      <c r="E47" s="46"/>
      <c r="F47" s="46"/>
      <c r="G47" s="46"/>
      <c r="H47" s="46"/>
      <c r="I47" s="46"/>
      <c r="J47" s="46"/>
      <c r="K47" s="46"/>
      <c r="L47" s="46"/>
      <c r="M47" s="46"/>
      <c r="N47" s="46"/>
      <c r="S47" s="1"/>
      <c r="T47" s="1"/>
    </row>
    <row r="48" spans="1:20" s="3" customFormat="1" ht="14.4" customHeight="1">
      <c r="A48" s="45" t="s">
        <v>70</v>
      </c>
      <c r="B48" s="45"/>
      <c r="C48" s="45"/>
      <c r="D48" s="45"/>
      <c r="E48" s="45"/>
      <c r="F48" s="45"/>
      <c r="G48" s="45"/>
      <c r="H48" s="45"/>
      <c r="I48" s="45"/>
      <c r="J48" s="45"/>
      <c r="K48" s="45"/>
      <c r="L48" s="45"/>
      <c r="M48" s="45"/>
      <c r="N48" s="47"/>
      <c r="O48" s="23"/>
      <c r="P48" s="18"/>
      <c r="Q48" s="2"/>
      <c r="R48" s="2"/>
      <c r="S48" s="2"/>
      <c r="T48" s="2"/>
    </row>
    <row r="49" spans="1:20">
      <c r="A49" s="48"/>
      <c r="B49" s="48"/>
      <c r="C49" s="48"/>
      <c r="D49" s="48"/>
      <c r="E49" s="48"/>
      <c r="F49" s="48"/>
      <c r="G49" s="48"/>
      <c r="H49" s="46"/>
      <c r="I49" s="46"/>
      <c r="J49" s="46"/>
      <c r="K49" s="46"/>
      <c r="L49" s="46"/>
      <c r="M49" s="46"/>
      <c r="N49" s="46"/>
      <c r="S49" s="1"/>
      <c r="T49" s="1"/>
    </row>
    <row r="50" spans="1:20">
      <c r="A50" s="39" t="s">
        <v>1</v>
      </c>
      <c r="B50" s="55" t="s">
        <v>16</v>
      </c>
      <c r="C50" s="55" t="s">
        <v>30</v>
      </c>
      <c r="D50" s="55" t="s">
        <v>32</v>
      </c>
      <c r="E50" s="55" t="s">
        <v>33</v>
      </c>
      <c r="F50" s="55" t="s">
        <v>34</v>
      </c>
      <c r="G50" s="55" t="s">
        <v>35</v>
      </c>
      <c r="H50" s="55" t="s">
        <v>36</v>
      </c>
      <c r="I50" s="55" t="s">
        <v>37</v>
      </c>
      <c r="J50" s="55" t="s">
        <v>38</v>
      </c>
      <c r="K50" s="55" t="s">
        <v>39</v>
      </c>
      <c r="L50" s="55" t="s">
        <v>40</v>
      </c>
      <c r="M50" s="55" t="s">
        <v>41</v>
      </c>
      <c r="N50" s="56" t="str">
        <f>N28</f>
        <v>Somme</v>
      </c>
      <c r="O50" s="19"/>
      <c r="P50" s="22"/>
      <c r="Q50"/>
      <c r="R50"/>
    </row>
    <row r="51" spans="1:20">
      <c r="A51" s="36" t="s">
        <v>67</v>
      </c>
      <c r="B51" s="37">
        <v>27.255573727000023</v>
      </c>
      <c r="C51" s="37">
        <v>36.22473734899998</v>
      </c>
      <c r="D51" s="37">
        <v>41.259394395000022</v>
      </c>
      <c r="E51" s="37">
        <v>36.681424990000011</v>
      </c>
      <c r="F51" s="37">
        <v>44.534337400999981</v>
      </c>
      <c r="G51" s="37">
        <v>31.037747650999982</v>
      </c>
      <c r="H51" s="37"/>
      <c r="I51" s="37"/>
      <c r="J51" s="37"/>
      <c r="K51" s="37"/>
      <c r="L51" s="37"/>
      <c r="M51" s="37"/>
      <c r="N51" s="38">
        <f t="shared" ref="N51:N60" si="14">SUM(B51:M51)</f>
        <v>216.99321551300002</v>
      </c>
      <c r="O51" s="20"/>
      <c r="P51" s="21"/>
      <c r="Q51"/>
      <c r="R51"/>
    </row>
    <row r="52" spans="1:20">
      <c r="A52" s="36" t="s">
        <v>2</v>
      </c>
      <c r="B52" s="37">
        <v>47.979298676999974</v>
      </c>
      <c r="C52" s="37">
        <v>176.82956897900007</v>
      </c>
      <c r="D52" s="37">
        <v>32.055590611999968</v>
      </c>
      <c r="E52" s="37">
        <v>180.47840622600009</v>
      </c>
      <c r="F52" s="37">
        <v>58.868637663999984</v>
      </c>
      <c r="G52" s="37">
        <v>148.72869362800006</v>
      </c>
      <c r="H52" s="37"/>
      <c r="I52" s="37"/>
      <c r="J52" s="37"/>
      <c r="K52" s="37"/>
      <c r="L52" s="37"/>
      <c r="M52" s="37"/>
      <c r="N52" s="38">
        <f t="shared" si="14"/>
        <v>644.94019578600012</v>
      </c>
      <c r="O52" s="20"/>
      <c r="P52" s="21"/>
      <c r="Q52"/>
      <c r="R52"/>
    </row>
    <row r="53" spans="1:20">
      <c r="A53" s="36" t="s">
        <v>3</v>
      </c>
      <c r="B53" s="37">
        <v>376.96888982799987</v>
      </c>
      <c r="C53" s="37">
        <v>356.96494920199876</v>
      </c>
      <c r="D53" s="37">
        <v>326.27913959299752</v>
      </c>
      <c r="E53" s="37">
        <v>483.14640076100056</v>
      </c>
      <c r="F53" s="37">
        <v>397.08598086000029</v>
      </c>
      <c r="G53" s="37">
        <v>436.0734276200011</v>
      </c>
      <c r="H53" s="37"/>
      <c r="I53" s="37"/>
      <c r="J53" s="37"/>
      <c r="K53" s="37"/>
      <c r="L53" s="37"/>
      <c r="M53" s="37"/>
      <c r="N53" s="38">
        <f t="shared" si="14"/>
        <v>2376.5187878639981</v>
      </c>
      <c r="O53" s="20"/>
      <c r="P53" s="21"/>
      <c r="Q53"/>
      <c r="R53"/>
    </row>
    <row r="54" spans="1:20">
      <c r="A54" s="36" t="s">
        <v>4</v>
      </c>
      <c r="B54" s="37">
        <v>168.54088011799996</v>
      </c>
      <c r="C54" s="37">
        <v>212.63761443000044</v>
      </c>
      <c r="D54" s="37">
        <v>144.08936102800004</v>
      </c>
      <c r="E54" s="37">
        <v>192.720414084</v>
      </c>
      <c r="F54" s="37">
        <v>125.29029289699993</v>
      </c>
      <c r="G54" s="37">
        <v>146.99254276499988</v>
      </c>
      <c r="H54" s="37"/>
      <c r="I54" s="37"/>
      <c r="J54" s="37"/>
      <c r="K54" s="37"/>
      <c r="L54" s="37"/>
      <c r="M54" s="37"/>
      <c r="N54" s="38">
        <f t="shared" si="14"/>
        <v>990.27110532200027</v>
      </c>
      <c r="O54" s="20"/>
      <c r="P54" s="21"/>
      <c r="Q54"/>
      <c r="R54"/>
    </row>
    <row r="55" spans="1:20">
      <c r="A55" s="36" t="s">
        <v>5</v>
      </c>
      <c r="B55" s="37">
        <v>37.056344529000008</v>
      </c>
      <c r="C55" s="37">
        <v>24.010896427999999</v>
      </c>
      <c r="D55" s="37">
        <v>27.075509433999962</v>
      </c>
      <c r="E55" s="37">
        <v>54.164139438000099</v>
      </c>
      <c r="F55" s="37">
        <v>58.296600981999958</v>
      </c>
      <c r="G55" s="37">
        <v>29.270925812999952</v>
      </c>
      <c r="H55" s="37"/>
      <c r="I55" s="37"/>
      <c r="J55" s="37"/>
      <c r="K55" s="37"/>
      <c r="L55" s="37"/>
      <c r="M55" s="37"/>
      <c r="N55" s="38">
        <f t="shared" si="14"/>
        <v>229.87441662399999</v>
      </c>
      <c r="O55" s="20"/>
      <c r="P55" s="21"/>
      <c r="Q55"/>
      <c r="R55"/>
    </row>
    <row r="56" spans="1:20">
      <c r="A56" s="36" t="s">
        <v>6</v>
      </c>
      <c r="B56" s="37">
        <v>340.18348071300011</v>
      </c>
      <c r="C56" s="37">
        <v>391.46510499100043</v>
      </c>
      <c r="D56" s="37">
        <v>427.34880147400037</v>
      </c>
      <c r="E56" s="37">
        <v>414.60791647200045</v>
      </c>
      <c r="F56" s="37">
        <v>342.77036920699976</v>
      </c>
      <c r="G56" s="37">
        <v>430.10365075499988</v>
      </c>
      <c r="H56" s="37"/>
      <c r="I56" s="37"/>
      <c r="J56" s="37"/>
      <c r="K56" s="37"/>
      <c r="L56" s="37"/>
      <c r="M56" s="37"/>
      <c r="N56" s="38">
        <f t="shared" si="14"/>
        <v>2346.4793236120008</v>
      </c>
      <c r="O56" s="20"/>
      <c r="P56" s="21"/>
      <c r="Q56"/>
      <c r="R56"/>
    </row>
    <row r="57" spans="1:20">
      <c r="A57" s="36" t="s">
        <v>7</v>
      </c>
      <c r="B57" s="37">
        <v>108.21358498599997</v>
      </c>
      <c r="C57" s="37">
        <v>123.62241237899998</v>
      </c>
      <c r="D57" s="37">
        <v>146.64388191800001</v>
      </c>
      <c r="E57" s="37">
        <v>179.32679875299968</v>
      </c>
      <c r="F57" s="37">
        <v>153.72352075400005</v>
      </c>
      <c r="G57" s="37">
        <v>112.65808360899975</v>
      </c>
      <c r="H57" s="37"/>
      <c r="I57" s="37"/>
      <c r="J57" s="37"/>
      <c r="K57" s="37"/>
      <c r="L57" s="37"/>
      <c r="M57" s="37"/>
      <c r="N57" s="38">
        <f t="shared" si="14"/>
        <v>824.18828239899949</v>
      </c>
      <c r="O57" s="20"/>
      <c r="P57" s="21"/>
      <c r="Q57"/>
      <c r="R57"/>
    </row>
    <row r="58" spans="1:20">
      <c r="A58" s="36" t="s">
        <v>8</v>
      </c>
      <c r="B58" s="37">
        <v>265.62113282299907</v>
      </c>
      <c r="C58" s="37">
        <v>265.49980304500002</v>
      </c>
      <c r="D58" s="37">
        <v>296.16902909199956</v>
      </c>
      <c r="E58" s="37">
        <v>323.91181252100034</v>
      </c>
      <c r="F58" s="37">
        <v>309.23815280200171</v>
      </c>
      <c r="G58" s="37">
        <v>329.95018416899825</v>
      </c>
      <c r="H58" s="37"/>
      <c r="I58" s="37"/>
      <c r="J58" s="37"/>
      <c r="K58" s="37"/>
      <c r="L58" s="37"/>
      <c r="M58" s="37"/>
      <c r="N58" s="38">
        <f t="shared" si="14"/>
        <v>1790.3901144519991</v>
      </c>
      <c r="O58" s="20"/>
      <c r="P58" s="21"/>
      <c r="Q58"/>
      <c r="R58"/>
    </row>
    <row r="59" spans="1:20">
      <c r="A59" s="36" t="s">
        <v>0</v>
      </c>
      <c r="B59" s="37">
        <v>70.316261710999925</v>
      </c>
      <c r="C59" s="37">
        <v>96.088165747000048</v>
      </c>
      <c r="D59" s="37">
        <v>78.229865740999998</v>
      </c>
      <c r="E59" s="37">
        <v>103.83950449200006</v>
      </c>
      <c r="F59" s="37">
        <v>81.236000206999975</v>
      </c>
      <c r="G59" s="37">
        <v>40.572177836999956</v>
      </c>
      <c r="H59" s="37"/>
      <c r="I59" s="37"/>
      <c r="J59" s="37"/>
      <c r="K59" s="37"/>
      <c r="L59" s="37"/>
      <c r="M59" s="37"/>
      <c r="N59" s="38">
        <f t="shared" si="14"/>
        <v>470.281975735</v>
      </c>
      <c r="O59" s="20"/>
      <c r="P59" s="21"/>
      <c r="Q59"/>
      <c r="R59"/>
    </row>
    <row r="60" spans="1:20">
      <c r="A60" s="39" t="s">
        <v>15</v>
      </c>
      <c r="B60" s="40">
        <f t="shared" ref="B60:C60" si="15">SUM(B51:B59)</f>
        <v>1442.1354471119989</v>
      </c>
      <c r="C60" s="40">
        <f t="shared" si="15"/>
        <v>1683.3432525499998</v>
      </c>
      <c r="D60" s="40">
        <f t="shared" ref="D60:E60" si="16">SUM(D51:D59)</f>
        <v>1519.1505732869973</v>
      </c>
      <c r="E60" s="40">
        <f t="shared" si="16"/>
        <v>1968.8768177370014</v>
      </c>
      <c r="F60" s="40">
        <f t="shared" ref="F60:G60" si="17">SUM(F51:F59)</f>
        <v>1571.0438927740015</v>
      </c>
      <c r="G60" s="40">
        <f t="shared" si="17"/>
        <v>1705.3874338469989</v>
      </c>
      <c r="H60" s="40">
        <f t="shared" ref="H60:I60" si="18">SUM(H51:H59)</f>
        <v>0</v>
      </c>
      <c r="I60" s="40">
        <f t="shared" si="18"/>
        <v>0</v>
      </c>
      <c r="J60" s="40">
        <f t="shared" ref="J60:K60" si="19">SUM(J51:J59)</f>
        <v>0</v>
      </c>
      <c r="K60" s="40">
        <f t="shared" si="19"/>
        <v>0</v>
      </c>
      <c r="L60" s="40">
        <f t="shared" ref="L60:M60" si="20">SUM(L51:L59)</f>
        <v>0</v>
      </c>
      <c r="M60" s="40">
        <f t="shared" si="20"/>
        <v>0</v>
      </c>
      <c r="N60" s="40">
        <f t="shared" si="14"/>
        <v>9889.9374173069973</v>
      </c>
      <c r="O60" s="20"/>
      <c r="P60" s="21"/>
      <c r="Q60"/>
      <c r="R60"/>
    </row>
    <row r="61" spans="1:20">
      <c r="A61" s="49"/>
      <c r="B61" s="46"/>
      <c r="C61" s="46"/>
      <c r="D61" s="46"/>
      <c r="E61" s="46"/>
      <c r="F61" s="46"/>
      <c r="G61" s="46"/>
      <c r="H61" s="46"/>
      <c r="I61" s="46"/>
      <c r="J61" s="46"/>
      <c r="K61" s="46"/>
      <c r="L61" s="46"/>
      <c r="M61" s="46"/>
      <c r="N61" s="46"/>
      <c r="S61" s="1"/>
      <c r="T61" s="1"/>
    </row>
    <row r="62" spans="1:20" s="3" customFormat="1" ht="14.4" customHeight="1">
      <c r="A62" s="45" t="s">
        <v>71</v>
      </c>
      <c r="B62" s="45"/>
      <c r="C62" s="45"/>
      <c r="D62" s="45"/>
      <c r="E62" s="45"/>
      <c r="F62" s="45"/>
      <c r="G62" s="45"/>
      <c r="H62" s="45"/>
      <c r="I62" s="45"/>
      <c r="J62" s="45"/>
      <c r="K62" s="45"/>
      <c r="L62" s="45"/>
      <c r="M62" s="45"/>
      <c r="N62" s="47"/>
      <c r="O62" s="23"/>
      <c r="P62" s="18"/>
      <c r="Q62" s="2"/>
      <c r="R62" s="2"/>
      <c r="S62" s="2"/>
      <c r="T62" s="2"/>
    </row>
    <row r="63" spans="1:20">
      <c r="A63" s="48"/>
      <c r="B63" s="48"/>
      <c r="C63" s="48"/>
      <c r="D63" s="48"/>
      <c r="E63" s="48"/>
      <c r="F63" s="48"/>
      <c r="G63" s="48"/>
      <c r="H63" s="46"/>
      <c r="I63" s="46"/>
      <c r="J63" s="46"/>
      <c r="K63" s="46"/>
      <c r="L63" s="46"/>
      <c r="M63" s="46"/>
      <c r="N63" s="46"/>
      <c r="S63" s="1"/>
      <c r="T63" s="1"/>
    </row>
    <row r="64" spans="1:20">
      <c r="A64" s="39" t="s">
        <v>1</v>
      </c>
      <c r="B64" s="55" t="s">
        <v>16</v>
      </c>
      <c r="C64" s="55" t="s">
        <v>30</v>
      </c>
      <c r="D64" s="55" t="s">
        <v>32</v>
      </c>
      <c r="E64" s="55" t="s">
        <v>33</v>
      </c>
      <c r="F64" s="55" t="s">
        <v>34</v>
      </c>
      <c r="G64" s="55" t="s">
        <v>35</v>
      </c>
      <c r="H64" s="55" t="s">
        <v>36</v>
      </c>
      <c r="I64" s="55" t="s">
        <v>37</v>
      </c>
      <c r="J64" s="55" t="s">
        <v>38</v>
      </c>
      <c r="K64" s="55" t="s">
        <v>39</v>
      </c>
      <c r="L64" s="55" t="s">
        <v>40</v>
      </c>
      <c r="M64" s="55" t="s">
        <v>41</v>
      </c>
      <c r="N64" s="56" t="str">
        <f>N28</f>
        <v>Somme</v>
      </c>
      <c r="O64" s="19"/>
      <c r="P64" s="22"/>
      <c r="Q64"/>
      <c r="R64"/>
    </row>
    <row r="65" spans="1:18">
      <c r="A65" s="36" t="s">
        <v>67</v>
      </c>
      <c r="B65" s="37">
        <v>1.8601650379999959</v>
      </c>
      <c r="C65" s="37">
        <v>2.0572802489999988</v>
      </c>
      <c r="D65" s="37">
        <v>1.8626374109999972</v>
      </c>
      <c r="E65" s="37">
        <v>0.79018163399999819</v>
      </c>
      <c r="F65" s="37">
        <v>2.1980857640000013</v>
      </c>
      <c r="G65" s="37">
        <v>1.970762248999999</v>
      </c>
      <c r="H65" s="37"/>
      <c r="I65" s="37"/>
      <c r="J65" s="37"/>
      <c r="K65" s="37"/>
      <c r="L65" s="37"/>
      <c r="M65" s="37"/>
      <c r="N65" s="38">
        <f t="shared" ref="N65:N74" si="21">SUM(B65:M65)</f>
        <v>10.739112344999992</v>
      </c>
      <c r="O65" s="20"/>
      <c r="P65" s="21"/>
      <c r="Q65"/>
      <c r="R65"/>
    </row>
    <row r="66" spans="1:18">
      <c r="A66" s="36" t="s">
        <v>2</v>
      </c>
      <c r="B66" s="37">
        <v>13.371264152000004</v>
      </c>
      <c r="C66" s="37">
        <v>57.382414001000072</v>
      </c>
      <c r="D66" s="37">
        <v>15.849084189000008</v>
      </c>
      <c r="E66" s="37">
        <v>35.113963195000011</v>
      </c>
      <c r="F66" s="37">
        <v>30.524667848999979</v>
      </c>
      <c r="G66" s="37">
        <v>82.583462548999975</v>
      </c>
      <c r="H66" s="37"/>
      <c r="I66" s="37"/>
      <c r="J66" s="37"/>
      <c r="K66" s="37"/>
      <c r="L66" s="37"/>
      <c r="M66" s="37"/>
      <c r="N66" s="38">
        <f t="shared" si="21"/>
        <v>234.82485593500007</v>
      </c>
      <c r="O66" s="20"/>
      <c r="P66" s="21"/>
      <c r="Q66"/>
      <c r="R66"/>
    </row>
    <row r="67" spans="1:18">
      <c r="A67" s="36" t="s">
        <v>3</v>
      </c>
      <c r="B67" s="37">
        <v>42.321865695999996</v>
      </c>
      <c r="C67" s="37">
        <v>45.505690505000075</v>
      </c>
      <c r="D67" s="37">
        <v>28.491876693000172</v>
      </c>
      <c r="E67" s="37">
        <v>53.245940012000688</v>
      </c>
      <c r="F67" s="37">
        <v>35.441776241000305</v>
      </c>
      <c r="G67" s="37">
        <v>44.56018244700023</v>
      </c>
      <c r="H67" s="37"/>
      <c r="I67" s="37"/>
      <c r="J67" s="37"/>
      <c r="K67" s="37"/>
      <c r="L67" s="37"/>
      <c r="M67" s="37"/>
      <c r="N67" s="38">
        <f t="shared" si="21"/>
        <v>249.56733159400147</v>
      </c>
      <c r="O67" s="20"/>
      <c r="P67" s="21"/>
      <c r="Q67"/>
      <c r="R67"/>
    </row>
    <row r="68" spans="1:18">
      <c r="A68" s="36" t="s">
        <v>4</v>
      </c>
      <c r="B68" s="37">
        <v>126.7334597279998</v>
      </c>
      <c r="C68" s="37">
        <v>66.056647288999997</v>
      </c>
      <c r="D68" s="37">
        <v>75.921821214000019</v>
      </c>
      <c r="E68" s="37">
        <v>88.076179042000248</v>
      </c>
      <c r="F68" s="37">
        <v>76.016927780000046</v>
      </c>
      <c r="G68" s="37">
        <v>110.44671741100004</v>
      </c>
      <c r="H68" s="37"/>
      <c r="I68" s="37"/>
      <c r="J68" s="37"/>
      <c r="K68" s="37"/>
      <c r="L68" s="37"/>
      <c r="M68" s="37"/>
      <c r="N68" s="38">
        <f t="shared" si="21"/>
        <v>543.25175246400022</v>
      </c>
      <c r="O68" s="20"/>
      <c r="P68" s="21"/>
      <c r="Q68"/>
      <c r="R68"/>
    </row>
    <row r="69" spans="1:18">
      <c r="A69" s="36" t="s">
        <v>5</v>
      </c>
      <c r="B69" s="37">
        <v>2.7790134659999928</v>
      </c>
      <c r="C69" s="37">
        <v>2.0360249909999988</v>
      </c>
      <c r="D69" s="37">
        <v>1.8125858239999977</v>
      </c>
      <c r="E69" s="37">
        <v>4.7922615049999768</v>
      </c>
      <c r="F69" s="37">
        <v>13.355846159999988</v>
      </c>
      <c r="G69" s="37">
        <v>1.5613689899999945</v>
      </c>
      <c r="H69" s="37"/>
      <c r="I69" s="37"/>
      <c r="J69" s="37"/>
      <c r="K69" s="37"/>
      <c r="L69" s="37"/>
      <c r="M69" s="37"/>
      <c r="N69" s="38">
        <f t="shared" si="21"/>
        <v>26.337100935999949</v>
      </c>
      <c r="O69" s="20"/>
      <c r="P69" s="21"/>
      <c r="Q69"/>
      <c r="R69"/>
    </row>
    <row r="70" spans="1:18">
      <c r="A70" s="36" t="s">
        <v>6</v>
      </c>
      <c r="B70" s="37">
        <v>267.04010938600027</v>
      </c>
      <c r="C70" s="37">
        <v>162.27040717700015</v>
      </c>
      <c r="D70" s="37">
        <v>272.30143448199959</v>
      </c>
      <c r="E70" s="37">
        <v>224.87816130699989</v>
      </c>
      <c r="F70" s="37">
        <v>146.386901972</v>
      </c>
      <c r="G70" s="37">
        <v>340.08537421200032</v>
      </c>
      <c r="H70" s="37"/>
      <c r="I70" s="37"/>
      <c r="J70" s="37"/>
      <c r="K70" s="37"/>
      <c r="L70" s="37"/>
      <c r="M70" s="37"/>
      <c r="N70" s="38">
        <f t="shared" si="21"/>
        <v>1412.9623885360002</v>
      </c>
      <c r="O70" s="20"/>
      <c r="P70" s="21"/>
      <c r="Q70"/>
      <c r="R70"/>
    </row>
    <row r="71" spans="1:18">
      <c r="A71" s="36" t="s">
        <v>7</v>
      </c>
      <c r="B71" s="37">
        <v>38.712306760000025</v>
      </c>
      <c r="C71" s="37">
        <v>13.564573640000029</v>
      </c>
      <c r="D71" s="37">
        <v>61.31262277999997</v>
      </c>
      <c r="E71" s="37">
        <v>80.101944179999819</v>
      </c>
      <c r="F71" s="37">
        <v>66.322426419999985</v>
      </c>
      <c r="G71" s="37">
        <v>18.076684969999999</v>
      </c>
      <c r="H71" s="37"/>
      <c r="I71" s="37"/>
      <c r="J71" s="37"/>
      <c r="K71" s="37"/>
      <c r="L71" s="37"/>
      <c r="M71" s="37"/>
      <c r="N71" s="38">
        <f t="shared" si="21"/>
        <v>278.09055874999979</v>
      </c>
      <c r="O71" s="20"/>
      <c r="P71" s="21"/>
      <c r="Q71"/>
      <c r="R71"/>
    </row>
    <row r="72" spans="1:18">
      <c r="A72" s="36" t="s">
        <v>8</v>
      </c>
      <c r="B72" s="37">
        <v>33.978350676000247</v>
      </c>
      <c r="C72" s="37">
        <v>19.009149971000038</v>
      </c>
      <c r="D72" s="37">
        <v>15.512057687999908</v>
      </c>
      <c r="E72" s="37">
        <v>17.794091191999865</v>
      </c>
      <c r="F72" s="37">
        <v>35.862072105999871</v>
      </c>
      <c r="G72" s="37">
        <v>27.051311648999985</v>
      </c>
      <c r="H72" s="37"/>
      <c r="I72" s="37"/>
      <c r="J72" s="37"/>
      <c r="K72" s="37"/>
      <c r="L72" s="37"/>
      <c r="M72" s="37"/>
      <c r="N72" s="38">
        <f t="shared" si="21"/>
        <v>149.20703328199994</v>
      </c>
      <c r="O72" s="20"/>
      <c r="P72" s="21"/>
      <c r="Q72"/>
      <c r="R72"/>
    </row>
    <row r="73" spans="1:18">
      <c r="A73" s="36" t="s">
        <v>0</v>
      </c>
      <c r="B73" s="37">
        <v>11.820925089999994</v>
      </c>
      <c r="C73" s="37">
        <v>40.474530144000063</v>
      </c>
      <c r="D73" s="37">
        <v>13.634183761999987</v>
      </c>
      <c r="E73" s="37">
        <v>21.747332235999981</v>
      </c>
      <c r="F73" s="37">
        <v>13.183811815999999</v>
      </c>
      <c r="G73" s="37">
        <v>9.7181099019999806</v>
      </c>
      <c r="H73" s="37"/>
      <c r="I73" s="37"/>
      <c r="J73" s="37"/>
      <c r="K73" s="37"/>
      <c r="L73" s="37"/>
      <c r="M73" s="37"/>
      <c r="N73" s="38">
        <f t="shared" si="21"/>
        <v>110.57889295000001</v>
      </c>
      <c r="O73" s="20"/>
      <c r="P73" s="21"/>
      <c r="Q73"/>
      <c r="R73"/>
    </row>
    <row r="74" spans="1:18">
      <c r="A74" s="39" t="s">
        <v>15</v>
      </c>
      <c r="B74" s="40">
        <f t="shared" ref="B74:C74" si="22">SUM(B65:B73)</f>
        <v>538.61745999200025</v>
      </c>
      <c r="C74" s="40">
        <f t="shared" si="22"/>
        <v>408.35671796700052</v>
      </c>
      <c r="D74" s="40">
        <f t="shared" ref="D74:E74" si="23">SUM(D65:D73)</f>
        <v>486.69830404299961</v>
      </c>
      <c r="E74" s="40">
        <f t="shared" si="23"/>
        <v>526.54005430300049</v>
      </c>
      <c r="F74" s="40">
        <f t="shared" ref="F74:G74" si="24">SUM(F65:F73)</f>
        <v>419.2925161080002</v>
      </c>
      <c r="G74" s="40">
        <f t="shared" si="24"/>
        <v>636.05397437900046</v>
      </c>
      <c r="H74" s="40">
        <f t="shared" ref="H74:I74" si="25">SUM(H65:H73)</f>
        <v>0</v>
      </c>
      <c r="I74" s="40">
        <f t="shared" si="25"/>
        <v>0</v>
      </c>
      <c r="J74" s="40">
        <f t="shared" ref="J74:K74" si="26">SUM(J65:J73)</f>
        <v>0</v>
      </c>
      <c r="K74" s="40">
        <f t="shared" si="26"/>
        <v>0</v>
      </c>
      <c r="L74" s="40">
        <f t="shared" ref="L74:M74" si="27">SUM(L65:L73)</f>
        <v>0</v>
      </c>
      <c r="M74" s="40">
        <f t="shared" si="27"/>
        <v>0</v>
      </c>
      <c r="N74" s="40">
        <f t="shared" si="21"/>
        <v>3015.5590267920015</v>
      </c>
      <c r="O74" s="20"/>
      <c r="P74" s="21"/>
      <c r="Q74"/>
      <c r="R74"/>
    </row>
    <row r="75" spans="1:18">
      <c r="A75" s="49"/>
      <c r="B75" s="46"/>
      <c r="C75" s="46"/>
      <c r="D75" s="46"/>
      <c r="E75" s="46"/>
      <c r="F75" s="46"/>
      <c r="G75" s="46"/>
      <c r="H75" s="46"/>
      <c r="I75" s="46"/>
      <c r="J75" s="46"/>
      <c r="K75" s="46"/>
      <c r="L75" s="46"/>
      <c r="M75" s="46"/>
      <c r="N75" s="46"/>
    </row>
    <row r="76" spans="1:18">
      <c r="A76" s="49"/>
      <c r="B76" s="46"/>
      <c r="C76" s="46"/>
      <c r="D76" s="46"/>
      <c r="E76" s="46"/>
      <c r="F76" s="46"/>
      <c r="G76" s="46"/>
      <c r="H76" s="46"/>
      <c r="I76" s="46"/>
      <c r="J76" s="46"/>
      <c r="K76" s="46"/>
      <c r="L76" s="46"/>
      <c r="M76" s="46"/>
      <c r="N76" s="46"/>
    </row>
    <row r="77" spans="1:18">
      <c r="A77" s="49"/>
      <c r="B77" s="46"/>
      <c r="C77" s="46"/>
      <c r="D77" s="46"/>
      <c r="E77" s="46"/>
      <c r="F77" s="46"/>
      <c r="G77" s="46"/>
      <c r="H77" s="46"/>
      <c r="I77" s="46"/>
      <c r="J77" s="46"/>
      <c r="K77" s="46"/>
      <c r="L77" s="46"/>
      <c r="M77" s="46"/>
      <c r="N77" s="46"/>
    </row>
    <row r="78" spans="1:18" ht="15.6">
      <c r="A78" s="65" t="s">
        <v>73</v>
      </c>
      <c r="B78" s="65"/>
      <c r="C78" s="65"/>
      <c r="D78" s="65"/>
      <c r="E78" s="65"/>
      <c r="F78" s="65"/>
      <c r="G78" s="65"/>
      <c r="H78" s="65"/>
      <c r="I78" s="65"/>
      <c r="J78" s="65"/>
      <c r="K78" s="65"/>
      <c r="L78" s="51"/>
      <c r="M78" s="46"/>
      <c r="N78" s="46"/>
    </row>
    <row r="79" spans="1:18">
      <c r="A79" s="49"/>
      <c r="B79" s="46"/>
      <c r="C79" s="46"/>
      <c r="D79" s="46"/>
      <c r="E79" s="46"/>
      <c r="F79" s="46"/>
      <c r="G79" s="46"/>
      <c r="H79" s="46"/>
      <c r="I79" s="46"/>
      <c r="J79" s="46"/>
      <c r="K79" s="46"/>
      <c r="L79" s="46"/>
      <c r="M79" s="46"/>
      <c r="N79" s="46"/>
    </row>
    <row r="80" spans="1:18">
      <c r="A80" s="52" t="s">
        <v>74</v>
      </c>
      <c r="B80" s="52"/>
      <c r="C80" s="52"/>
      <c r="D80" s="52"/>
      <c r="E80" s="52"/>
      <c r="F80" s="52"/>
      <c r="G80" s="46"/>
      <c r="H80" s="46"/>
      <c r="I80" s="46"/>
      <c r="J80" s="46"/>
      <c r="K80" s="46"/>
      <c r="L80" s="46"/>
      <c r="M80" s="49"/>
      <c r="N80" s="49"/>
      <c r="O80" s="16"/>
      <c r="P80" s="16"/>
      <c r="Q80"/>
      <c r="R80"/>
    </row>
    <row r="81" spans="1:18">
      <c r="A81" s="49"/>
      <c r="B81" s="46"/>
      <c r="C81" s="46"/>
      <c r="D81" s="46"/>
      <c r="E81" s="46"/>
      <c r="F81" s="46"/>
      <c r="G81" s="46"/>
      <c r="H81" s="46"/>
      <c r="I81" s="46"/>
      <c r="J81" s="46"/>
      <c r="K81" s="46"/>
      <c r="L81" s="46"/>
      <c r="M81" s="49"/>
      <c r="N81" s="49"/>
      <c r="O81" s="16"/>
      <c r="P81" s="16"/>
      <c r="Q81"/>
      <c r="R81"/>
    </row>
    <row r="82" spans="1:18">
      <c r="A82" s="39" t="s">
        <v>9</v>
      </c>
      <c r="B82" s="54">
        <v>2014</v>
      </c>
      <c r="C82" s="54">
        <v>2015</v>
      </c>
      <c r="D82" s="54">
        <v>2016</v>
      </c>
      <c r="E82" s="54">
        <v>2017</v>
      </c>
      <c r="F82" s="54">
        <v>2018</v>
      </c>
      <c r="G82" s="54">
        <v>2019</v>
      </c>
      <c r="H82" s="54">
        <v>2020</v>
      </c>
      <c r="I82" s="54">
        <v>2021</v>
      </c>
      <c r="J82" s="54">
        <v>2022</v>
      </c>
      <c r="K82" s="54">
        <v>2023</v>
      </c>
      <c r="L82" s="46"/>
      <c r="M82" s="46"/>
      <c r="N82" s="17"/>
      <c r="O82" s="16"/>
      <c r="P82"/>
      <c r="Q82"/>
      <c r="R82"/>
    </row>
    <row r="83" spans="1:18">
      <c r="A83" s="50" t="s">
        <v>10</v>
      </c>
      <c r="B83" s="37">
        <v>1021.3218000490021</v>
      </c>
      <c r="C83" s="37">
        <v>958.1948859490011</v>
      </c>
      <c r="D83" s="37">
        <v>1158.9619841909955</v>
      </c>
      <c r="E83" s="37">
        <v>1933.5694748900053</v>
      </c>
      <c r="F83" s="37">
        <v>1900.0113238359943</v>
      </c>
      <c r="G83" s="37">
        <v>1806.5622317349962</v>
      </c>
      <c r="H83" s="37">
        <v>1910.5533467299997</v>
      </c>
      <c r="I83" s="37">
        <v>2736.0150055729782</v>
      </c>
      <c r="J83" s="37">
        <v>3166.7067724630047</v>
      </c>
      <c r="K83" s="37">
        <v>2815.8563804009978</v>
      </c>
      <c r="L83" s="46"/>
      <c r="M83" s="46"/>
      <c r="N83" s="17"/>
      <c r="O83" s="16"/>
      <c r="P83"/>
      <c r="Q83"/>
      <c r="R83"/>
    </row>
    <row r="84" spans="1:18">
      <c r="A84" s="50" t="s">
        <v>11</v>
      </c>
      <c r="B84" s="37">
        <v>1751.7741407109977</v>
      </c>
      <c r="C84" s="37">
        <v>1441.9230934359989</v>
      </c>
      <c r="D84" s="37">
        <v>1505.4877946439979</v>
      </c>
      <c r="E84" s="37">
        <v>1664.0743374029985</v>
      </c>
      <c r="F84" s="37">
        <v>2265.4529698000006</v>
      </c>
      <c r="G84" s="37">
        <v>2460.5656550899962</v>
      </c>
      <c r="H84" s="37">
        <v>1491.7848681119992</v>
      </c>
      <c r="I84" s="37">
        <v>2607.5075747990008</v>
      </c>
      <c r="J84" s="37">
        <v>4673.6755239040003</v>
      </c>
      <c r="K84" s="37">
        <v>4368.5507570760074</v>
      </c>
      <c r="L84" s="46"/>
      <c r="M84" s="46"/>
      <c r="N84" s="17"/>
      <c r="O84" s="16"/>
      <c r="P84"/>
      <c r="Q84"/>
      <c r="R84"/>
    </row>
    <row r="85" spans="1:18">
      <c r="A85" s="50" t="s">
        <v>12</v>
      </c>
      <c r="B85" s="37">
        <v>1427.6477428869862</v>
      </c>
      <c r="C85" s="37">
        <v>1738.6931872169978</v>
      </c>
      <c r="D85" s="37">
        <v>1746.1412063770101</v>
      </c>
      <c r="E85" s="37">
        <v>2528.4528029369981</v>
      </c>
      <c r="F85" s="37">
        <v>2660.0110237509848</v>
      </c>
      <c r="G85" s="37">
        <v>2674.2651286569912</v>
      </c>
      <c r="H85" s="37">
        <v>2462.8202421919877</v>
      </c>
      <c r="I85" s="37">
        <v>3087.7769203109842</v>
      </c>
      <c r="J85" s="37">
        <v>3805.6209813579899</v>
      </c>
      <c r="K85" s="37">
        <v>4162.9680685589983</v>
      </c>
      <c r="L85" s="46"/>
      <c r="M85" s="46"/>
      <c r="N85" s="17"/>
      <c r="O85" s="16"/>
      <c r="P85"/>
      <c r="Q85"/>
      <c r="R85"/>
    </row>
    <row r="86" spans="1:18">
      <c r="A86" s="50" t="s">
        <v>13</v>
      </c>
      <c r="B86" s="37">
        <v>2031.9864834139826</v>
      </c>
      <c r="C86" s="37">
        <v>2409.236373253967</v>
      </c>
      <c r="D86" s="37">
        <v>2563.3108789800344</v>
      </c>
      <c r="E86" s="37">
        <v>2689.0248693850044</v>
      </c>
      <c r="F86" s="37">
        <v>3229.077103922024</v>
      </c>
      <c r="G86" s="37">
        <v>3520.9616655150367</v>
      </c>
      <c r="H86" s="37">
        <v>3041.6540588460316</v>
      </c>
      <c r="I86" s="37">
        <v>4336.4974354039332</v>
      </c>
      <c r="J86" s="37">
        <v>6136.739583041066</v>
      </c>
      <c r="K86" s="37">
        <v>5020.998636830016</v>
      </c>
      <c r="L86" s="46"/>
      <c r="M86" s="46"/>
      <c r="N86" s="17"/>
      <c r="O86" s="16"/>
      <c r="P86"/>
      <c r="Q86"/>
      <c r="R86"/>
    </row>
    <row r="87" spans="1:18">
      <c r="A87" s="50" t="s">
        <v>14</v>
      </c>
      <c r="B87" s="37">
        <v>1672.1753919940015</v>
      </c>
      <c r="C87" s="37">
        <v>1896.6131828880093</v>
      </c>
      <c r="D87" s="37">
        <v>2352.5606598790177</v>
      </c>
      <c r="E87" s="37">
        <v>2709.0398293250801</v>
      </c>
      <c r="F87" s="37">
        <v>3237.8525311230414</v>
      </c>
      <c r="G87" s="37">
        <v>3618.7056272889772</v>
      </c>
      <c r="H87" s="37">
        <v>3259.9017896239957</v>
      </c>
      <c r="I87" s="37">
        <v>4028.2268886279303</v>
      </c>
      <c r="J87" s="37">
        <v>5057.7452863110329</v>
      </c>
      <c r="K87" s="37">
        <v>4861.3464787400835</v>
      </c>
      <c r="L87" s="46"/>
      <c r="M87" s="46"/>
      <c r="N87" s="17"/>
      <c r="O87" s="16"/>
      <c r="P87"/>
      <c r="Q87"/>
      <c r="R87"/>
    </row>
    <row r="88" spans="1:18">
      <c r="A88" s="39" t="s">
        <v>17</v>
      </c>
      <c r="B88" s="40">
        <f t="shared" ref="B88:F88" si="28">SUM(B83:B87)</f>
        <v>7904.9055590549706</v>
      </c>
      <c r="C88" s="40">
        <f t="shared" si="28"/>
        <v>8444.6607227439745</v>
      </c>
      <c r="D88" s="40">
        <f t="shared" si="28"/>
        <v>9326.4625240710557</v>
      </c>
      <c r="E88" s="40">
        <f t="shared" si="28"/>
        <v>11524.161313940087</v>
      </c>
      <c r="F88" s="40">
        <f t="shared" si="28"/>
        <v>13292.404952432044</v>
      </c>
      <c r="G88" s="40">
        <f>SUM(G83:G87)</f>
        <v>14081.060308285996</v>
      </c>
      <c r="H88" s="40">
        <f t="shared" ref="H88:I88" si="29">SUM(H83:H87)</f>
        <v>12166.714305504014</v>
      </c>
      <c r="I88" s="40">
        <f t="shared" si="29"/>
        <v>16796.023824714826</v>
      </c>
      <c r="J88" s="40">
        <f t="shared" ref="J88:K88" si="30">SUM(J83:J87)</f>
        <v>22840.488147077096</v>
      </c>
      <c r="K88" s="40">
        <f t="shared" si="30"/>
        <v>21229.720321606103</v>
      </c>
      <c r="L88" s="46"/>
      <c r="M88" s="46"/>
      <c r="N88" s="17"/>
      <c r="O88" s="16"/>
      <c r="P88"/>
      <c r="Q88"/>
      <c r="R88"/>
    </row>
    <row r="89" spans="1:18">
      <c r="A89" s="49"/>
      <c r="B89" s="46"/>
      <c r="C89" s="46"/>
      <c r="D89" s="46"/>
      <c r="E89" s="46"/>
      <c r="F89" s="46"/>
      <c r="G89" s="46"/>
      <c r="H89" s="46"/>
      <c r="I89" s="46"/>
      <c r="J89" s="46"/>
      <c r="K89" s="46"/>
      <c r="L89" s="46"/>
      <c r="M89" s="49"/>
      <c r="N89" s="49"/>
      <c r="O89" s="16"/>
      <c r="P89" s="16"/>
      <c r="Q89"/>
      <c r="R89"/>
    </row>
    <row r="90" spans="1:18">
      <c r="A90" s="52" t="s">
        <v>75</v>
      </c>
      <c r="B90" s="52"/>
      <c r="C90" s="52"/>
      <c r="D90" s="52"/>
      <c r="E90" s="52"/>
      <c r="F90" s="52"/>
      <c r="G90" s="46"/>
      <c r="H90" s="46"/>
      <c r="I90" s="46"/>
      <c r="J90" s="46"/>
      <c r="K90" s="46"/>
      <c r="L90" s="46"/>
      <c r="M90" s="49"/>
      <c r="N90" s="49"/>
      <c r="O90" s="16"/>
      <c r="P90" s="16"/>
      <c r="Q90"/>
      <c r="R90"/>
    </row>
    <row r="91" spans="1:18">
      <c r="A91" s="48"/>
      <c r="B91" s="48"/>
      <c r="C91" s="48"/>
      <c r="D91" s="48"/>
      <c r="E91" s="48"/>
      <c r="F91" s="48"/>
      <c r="G91" s="46"/>
      <c r="H91" s="46"/>
      <c r="I91" s="46"/>
      <c r="J91" s="46"/>
      <c r="K91" s="46"/>
      <c r="L91" s="46"/>
      <c r="M91" s="49"/>
      <c r="N91" s="49"/>
      <c r="O91" s="16"/>
      <c r="P91" s="16"/>
      <c r="Q91"/>
      <c r="R91"/>
    </row>
    <row r="92" spans="1:18">
      <c r="A92" s="39" t="s">
        <v>9</v>
      </c>
      <c r="B92" s="54">
        <f>+B82</f>
        <v>2014</v>
      </c>
      <c r="C92" s="54">
        <f t="shared" ref="C92:K92" si="31">+C82</f>
        <v>2015</v>
      </c>
      <c r="D92" s="54">
        <f t="shared" si="31"/>
        <v>2016</v>
      </c>
      <c r="E92" s="54">
        <f t="shared" si="31"/>
        <v>2017</v>
      </c>
      <c r="F92" s="54">
        <f t="shared" si="31"/>
        <v>2018</v>
      </c>
      <c r="G92" s="54">
        <f t="shared" si="31"/>
        <v>2019</v>
      </c>
      <c r="H92" s="54">
        <f t="shared" si="31"/>
        <v>2020</v>
      </c>
      <c r="I92" s="54">
        <f t="shared" si="31"/>
        <v>2021</v>
      </c>
      <c r="J92" s="54">
        <f t="shared" si="31"/>
        <v>2022</v>
      </c>
      <c r="K92" s="54">
        <f t="shared" si="31"/>
        <v>2023</v>
      </c>
      <c r="L92" s="46"/>
      <c r="M92" s="46"/>
      <c r="N92" s="17"/>
      <c r="O92" s="16"/>
      <c r="P92"/>
      <c r="Q92"/>
      <c r="R92"/>
    </row>
    <row r="93" spans="1:18">
      <c r="A93" s="50" t="s">
        <v>10</v>
      </c>
      <c r="B93" s="37">
        <v>721.11974311998779</v>
      </c>
      <c r="C93" s="37">
        <v>631.98525273999667</v>
      </c>
      <c r="D93" s="37">
        <v>697.57812325999078</v>
      </c>
      <c r="E93" s="37">
        <v>1173.8726658899714</v>
      </c>
      <c r="F93" s="37">
        <v>1145.3988491799885</v>
      </c>
      <c r="G93" s="37">
        <v>1043.8188944699891</v>
      </c>
      <c r="H93" s="37">
        <v>1050.2386215699962</v>
      </c>
      <c r="I93" s="37">
        <v>1323.9622306199926</v>
      </c>
      <c r="J93" s="37">
        <v>1306.3344003599934</v>
      </c>
      <c r="K93" s="37">
        <v>1004.1835551299941</v>
      </c>
      <c r="L93" s="46"/>
      <c r="M93" s="46"/>
      <c r="N93" s="17"/>
      <c r="O93" s="16"/>
      <c r="P93"/>
      <c r="Q93"/>
      <c r="R93"/>
    </row>
    <row r="94" spans="1:18">
      <c r="A94" s="50" t="s">
        <v>11</v>
      </c>
      <c r="B94" s="37">
        <v>1241.6970612699999</v>
      </c>
      <c r="C94" s="37">
        <v>1298.0419011300016</v>
      </c>
      <c r="D94" s="37">
        <v>1311.8955231400007</v>
      </c>
      <c r="E94" s="37">
        <v>1420.339679819999</v>
      </c>
      <c r="F94" s="37">
        <v>1349.7324900399997</v>
      </c>
      <c r="G94" s="37">
        <v>1549.7763600800001</v>
      </c>
      <c r="H94" s="37">
        <v>1028.6975320599977</v>
      </c>
      <c r="I94" s="37">
        <v>1408.5192816899996</v>
      </c>
      <c r="J94" s="37">
        <v>1497.9091425300019</v>
      </c>
      <c r="K94" s="37">
        <v>1554.5867866600033</v>
      </c>
      <c r="L94" s="46"/>
      <c r="M94" s="46"/>
      <c r="N94" s="17"/>
      <c r="O94" s="16"/>
      <c r="P94"/>
      <c r="Q94"/>
      <c r="R94"/>
    </row>
    <row r="95" spans="1:18">
      <c r="A95" s="50" t="s">
        <v>12</v>
      </c>
      <c r="B95" s="37">
        <v>111.22980901999451</v>
      </c>
      <c r="C95" s="37">
        <v>97.429238769995322</v>
      </c>
      <c r="D95" s="37">
        <v>125.62702224999548</v>
      </c>
      <c r="E95" s="37">
        <v>158.82553785998695</v>
      </c>
      <c r="F95" s="37">
        <v>166.98742324998378</v>
      </c>
      <c r="G95" s="37">
        <v>151.9595646399905</v>
      </c>
      <c r="H95" s="37">
        <v>130.5515783899983</v>
      </c>
      <c r="I95" s="37">
        <v>139.28479231199731</v>
      </c>
      <c r="J95" s="37">
        <v>170.34727667099193</v>
      </c>
      <c r="K95" s="37">
        <v>160.56003790199233</v>
      </c>
      <c r="L95" s="46"/>
      <c r="M95" s="46"/>
      <c r="N95" s="17"/>
      <c r="O95" s="16"/>
      <c r="P95"/>
      <c r="Q95"/>
      <c r="R95"/>
    </row>
    <row r="96" spans="1:18">
      <c r="A96" s="50" t="s">
        <v>13</v>
      </c>
      <c r="B96" s="37">
        <v>2797.986782290237</v>
      </c>
      <c r="C96" s="37">
        <v>2982.1651600701971</v>
      </c>
      <c r="D96" s="37">
        <v>3175.4448057802301</v>
      </c>
      <c r="E96" s="37">
        <v>3105.6643836202365</v>
      </c>
      <c r="F96" s="37">
        <v>3014.4913749302323</v>
      </c>
      <c r="G96" s="37">
        <v>3636.637819670188</v>
      </c>
      <c r="H96" s="37">
        <v>2230.5509359701241</v>
      </c>
      <c r="I96" s="37">
        <v>3245.0752554341861</v>
      </c>
      <c r="J96" s="37">
        <v>3380.6271748532249</v>
      </c>
      <c r="K96" s="37">
        <v>3701.78710930224</v>
      </c>
      <c r="L96" s="46"/>
      <c r="M96" s="46"/>
      <c r="N96" s="17"/>
      <c r="O96" s="16"/>
      <c r="P96"/>
      <c r="Q96"/>
      <c r="R96"/>
    </row>
    <row r="97" spans="1:18">
      <c r="A97" s="50" t="s">
        <v>14</v>
      </c>
      <c r="B97" s="37">
        <v>184.85061332998814</v>
      </c>
      <c r="C97" s="37">
        <v>196.99718744998464</v>
      </c>
      <c r="D97" s="37">
        <v>264.90896374997857</v>
      </c>
      <c r="E97" s="37">
        <v>296.88839035996762</v>
      </c>
      <c r="F97" s="37">
        <v>299.35325713996377</v>
      </c>
      <c r="G97" s="37">
        <v>294.6063507599697</v>
      </c>
      <c r="H97" s="37">
        <v>246.59262519999103</v>
      </c>
      <c r="I97" s="37">
        <v>266.9864477599931</v>
      </c>
      <c r="J97" s="37">
        <v>301.10069034298061</v>
      </c>
      <c r="K97" s="37">
        <v>296.93966505798375</v>
      </c>
      <c r="L97" s="46"/>
      <c r="M97" s="46"/>
      <c r="N97" s="17"/>
      <c r="O97" s="16"/>
      <c r="P97"/>
      <c r="Q97"/>
      <c r="R97"/>
    </row>
    <row r="98" spans="1:18">
      <c r="A98" s="39" t="s">
        <v>17</v>
      </c>
      <c r="B98" s="40">
        <f t="shared" ref="B98:I98" si="32">SUM(B93:B97)</f>
        <v>5056.8840090302074</v>
      </c>
      <c r="C98" s="40">
        <f t="shared" si="32"/>
        <v>5206.6187401601746</v>
      </c>
      <c r="D98" s="40">
        <f t="shared" si="32"/>
        <v>5575.4544381801952</v>
      </c>
      <c r="E98" s="40">
        <f t="shared" si="32"/>
        <v>6155.5906575501613</v>
      </c>
      <c r="F98" s="40">
        <f t="shared" si="32"/>
        <v>5975.9633945401683</v>
      </c>
      <c r="G98" s="40">
        <f t="shared" si="32"/>
        <v>6676.7989896201379</v>
      </c>
      <c r="H98" s="40">
        <f t="shared" si="32"/>
        <v>4686.6312931901075</v>
      </c>
      <c r="I98" s="40">
        <f t="shared" si="32"/>
        <v>6383.8280078161688</v>
      </c>
      <c r="J98" s="40">
        <f t="shared" ref="J98:K98" si="33">SUM(J93:J97)</f>
        <v>6656.3186847571924</v>
      </c>
      <c r="K98" s="40">
        <f t="shared" si="33"/>
        <v>6718.0571540522142</v>
      </c>
      <c r="L98" s="46"/>
      <c r="M98" s="46"/>
      <c r="N98" s="17"/>
      <c r="O98" s="16"/>
      <c r="P98"/>
      <c r="Q98"/>
      <c r="R98"/>
    </row>
    <row r="99" spans="1:18">
      <c r="A99" s="49"/>
      <c r="B99" s="46"/>
      <c r="C99" s="46"/>
      <c r="D99" s="46"/>
      <c r="E99" s="46"/>
      <c r="F99" s="46"/>
      <c r="G99" s="46"/>
      <c r="H99" s="46"/>
      <c r="I99" s="46"/>
      <c r="J99" s="46"/>
      <c r="K99" s="46"/>
      <c r="L99" s="46"/>
      <c r="M99" s="49"/>
      <c r="N99" s="49"/>
      <c r="O99" s="16"/>
      <c r="P99" s="16"/>
      <c r="Q99"/>
      <c r="R99"/>
    </row>
    <row r="100" spans="1:18">
      <c r="A100" s="52" t="s">
        <v>76</v>
      </c>
      <c r="B100" s="52"/>
      <c r="C100" s="52"/>
      <c r="D100" s="52"/>
      <c r="E100" s="52"/>
      <c r="F100" s="52"/>
      <c r="G100" s="46"/>
      <c r="H100" s="46"/>
      <c r="I100" s="46"/>
      <c r="J100" s="46"/>
      <c r="K100" s="46"/>
      <c r="L100" s="46"/>
      <c r="M100" s="49"/>
      <c r="N100" s="49"/>
      <c r="O100" s="16"/>
      <c r="P100" s="16"/>
      <c r="Q100"/>
      <c r="R100"/>
    </row>
    <row r="101" spans="1:18">
      <c r="A101" s="48"/>
      <c r="B101" s="48"/>
      <c r="C101" s="48"/>
      <c r="D101" s="48"/>
      <c r="E101" s="48"/>
      <c r="F101" s="48"/>
      <c r="G101" s="46"/>
      <c r="H101" s="46"/>
      <c r="I101" s="46"/>
      <c r="J101" s="46"/>
      <c r="K101" s="46"/>
      <c r="L101" s="46"/>
      <c r="M101" s="49"/>
      <c r="N101" s="49"/>
      <c r="O101" s="16"/>
      <c r="P101" s="16"/>
      <c r="Q101"/>
      <c r="R101"/>
    </row>
    <row r="102" spans="1:18">
      <c r="A102" s="39" t="s">
        <v>1</v>
      </c>
      <c r="B102" s="54">
        <f>+B82</f>
        <v>2014</v>
      </c>
      <c r="C102" s="54">
        <f t="shared" ref="C102:K102" si="34">+C82</f>
        <v>2015</v>
      </c>
      <c r="D102" s="54">
        <f t="shared" si="34"/>
        <v>2016</v>
      </c>
      <c r="E102" s="54">
        <f t="shared" si="34"/>
        <v>2017</v>
      </c>
      <c r="F102" s="54">
        <f t="shared" si="34"/>
        <v>2018</v>
      </c>
      <c r="G102" s="54">
        <f t="shared" si="34"/>
        <v>2019</v>
      </c>
      <c r="H102" s="54">
        <f t="shared" si="34"/>
        <v>2020</v>
      </c>
      <c r="I102" s="54">
        <f t="shared" si="34"/>
        <v>2021</v>
      </c>
      <c r="J102" s="54">
        <f t="shared" si="34"/>
        <v>2022</v>
      </c>
      <c r="K102" s="54">
        <f t="shared" si="34"/>
        <v>2023</v>
      </c>
      <c r="L102" s="46"/>
      <c r="M102" s="46"/>
      <c r="N102" s="17"/>
      <c r="O102" s="16"/>
      <c r="P102"/>
      <c r="Q102"/>
      <c r="R102"/>
    </row>
    <row r="103" spans="1:18">
      <c r="A103" s="36" t="s">
        <v>63</v>
      </c>
      <c r="B103" s="37">
        <v>307.78591259599955</v>
      </c>
      <c r="C103" s="37">
        <v>438.20955358700166</v>
      </c>
      <c r="D103" s="37">
        <v>389.282937918004</v>
      </c>
      <c r="E103" s="37">
        <v>392.38977000099766</v>
      </c>
      <c r="F103" s="37">
        <v>413.74685772599736</v>
      </c>
      <c r="G103" s="37">
        <v>362.69948548899856</v>
      </c>
      <c r="H103" s="37">
        <v>340.34883548199974</v>
      </c>
      <c r="I103" s="37">
        <v>478.52275019300066</v>
      </c>
      <c r="J103" s="37">
        <v>736.72771469399243</v>
      </c>
      <c r="K103" s="37">
        <v>813.24809971199875</v>
      </c>
      <c r="L103" s="46"/>
      <c r="M103" s="46"/>
      <c r="N103" s="17"/>
      <c r="O103" s="16"/>
      <c r="P103"/>
      <c r="Q103"/>
      <c r="R103"/>
    </row>
    <row r="104" spans="1:18">
      <c r="A104" s="36" t="s">
        <v>2</v>
      </c>
      <c r="B104" s="37">
        <v>441.04661418999979</v>
      </c>
      <c r="C104" s="37">
        <v>626.84085614099831</v>
      </c>
      <c r="D104" s="37">
        <v>569.27332153199779</v>
      </c>
      <c r="E104" s="37">
        <v>874.95004172500194</v>
      </c>
      <c r="F104" s="37">
        <v>918.01858291500173</v>
      </c>
      <c r="G104" s="37">
        <v>1054.8801306609967</v>
      </c>
      <c r="H104" s="37">
        <v>929.00262550799812</v>
      </c>
      <c r="I104" s="37">
        <v>1064.1308883020019</v>
      </c>
      <c r="J104" s="37">
        <v>1792.3376598730054</v>
      </c>
      <c r="K104" s="37">
        <v>1295.9352325789996</v>
      </c>
      <c r="L104" s="46"/>
      <c r="M104" s="46"/>
      <c r="N104" s="17"/>
      <c r="O104" s="16"/>
      <c r="P104"/>
      <c r="Q104"/>
      <c r="R104"/>
    </row>
    <row r="105" spans="1:18">
      <c r="A105" s="36" t="s">
        <v>3</v>
      </c>
      <c r="B105" s="37">
        <v>1289.6286061359883</v>
      </c>
      <c r="C105" s="37">
        <v>1637.9144042409966</v>
      </c>
      <c r="D105" s="37">
        <v>2098.6226739250228</v>
      </c>
      <c r="E105" s="37">
        <v>2479.0231717520282</v>
      </c>
      <c r="F105" s="37">
        <v>2929.0831711120463</v>
      </c>
      <c r="G105" s="37">
        <v>3353.9177066710486</v>
      </c>
      <c r="H105" s="37">
        <v>3222.4550031329641</v>
      </c>
      <c r="I105" s="37">
        <v>3973.2818190759976</v>
      </c>
      <c r="J105" s="37">
        <v>5047.6874310510339</v>
      </c>
      <c r="K105" s="37">
        <v>4384.0148521469873</v>
      </c>
      <c r="L105" s="46"/>
      <c r="M105" s="46"/>
      <c r="N105" s="17"/>
      <c r="O105" s="16"/>
      <c r="P105"/>
      <c r="Q105"/>
      <c r="R105"/>
    </row>
    <row r="106" spans="1:18">
      <c r="A106" s="36" t="s">
        <v>4</v>
      </c>
      <c r="B106" s="37">
        <v>825.27513841199675</v>
      </c>
      <c r="C106" s="37">
        <v>844.30662756400079</v>
      </c>
      <c r="D106" s="37">
        <v>935.4947393199991</v>
      </c>
      <c r="E106" s="37">
        <v>1309.4611665500045</v>
      </c>
      <c r="F106" s="37">
        <v>1476.0696053839952</v>
      </c>
      <c r="G106" s="37">
        <v>1544.9654079419911</v>
      </c>
      <c r="H106" s="37">
        <v>1286.2389854730011</v>
      </c>
      <c r="I106" s="37">
        <v>1976.8905885850063</v>
      </c>
      <c r="J106" s="37">
        <v>2952.5961202719704</v>
      </c>
      <c r="K106" s="37">
        <v>2487.5636737519894</v>
      </c>
      <c r="L106" s="46"/>
      <c r="M106" s="46"/>
      <c r="N106" s="17"/>
      <c r="O106" s="16"/>
      <c r="P106"/>
      <c r="Q106"/>
      <c r="R106"/>
    </row>
    <row r="107" spans="1:18">
      <c r="A107" s="36" t="s">
        <v>5</v>
      </c>
      <c r="B107" s="37">
        <v>188.21355332300013</v>
      </c>
      <c r="C107" s="37">
        <v>226.60014435400029</v>
      </c>
      <c r="D107" s="37">
        <v>283.21216910800052</v>
      </c>
      <c r="E107" s="37">
        <v>509.94633814699637</v>
      </c>
      <c r="F107" s="37">
        <v>339.13675029300072</v>
      </c>
      <c r="G107" s="37">
        <v>374.39971573599803</v>
      </c>
      <c r="H107" s="37">
        <v>325.84477724700002</v>
      </c>
      <c r="I107" s="37">
        <v>599.46025643799931</v>
      </c>
      <c r="J107" s="37">
        <v>478.24706128100155</v>
      </c>
      <c r="K107" s="37">
        <v>475.67191746400243</v>
      </c>
      <c r="L107" s="46"/>
      <c r="M107" s="46"/>
      <c r="N107" s="17"/>
      <c r="O107" s="16"/>
      <c r="P107"/>
      <c r="Q107"/>
      <c r="R107"/>
    </row>
    <row r="108" spans="1:18">
      <c r="A108" s="36" t="s">
        <v>6</v>
      </c>
      <c r="B108" s="37">
        <v>2174.6555989379958</v>
      </c>
      <c r="C108" s="37">
        <v>1738.6073094579949</v>
      </c>
      <c r="D108" s="37">
        <v>1960.2860255439984</v>
      </c>
      <c r="E108" s="37">
        <v>2092.0030028059982</v>
      </c>
      <c r="F108" s="37">
        <v>2868.9744874809903</v>
      </c>
      <c r="G108" s="37">
        <v>2762.1710551519936</v>
      </c>
      <c r="H108" s="37">
        <v>2088.2224524159974</v>
      </c>
      <c r="I108" s="37">
        <v>3539.4929259740088</v>
      </c>
      <c r="J108" s="37">
        <v>5426.9500358280111</v>
      </c>
      <c r="K108" s="37">
        <v>5264.6108516900058</v>
      </c>
      <c r="L108" s="46"/>
      <c r="M108" s="46"/>
      <c r="N108" s="17"/>
      <c r="O108" s="16"/>
      <c r="P108"/>
      <c r="Q108"/>
      <c r="R108"/>
    </row>
    <row r="109" spans="1:18">
      <c r="A109" s="36" t="s">
        <v>7</v>
      </c>
      <c r="B109" s="37">
        <v>678.9903211580031</v>
      </c>
      <c r="C109" s="37">
        <v>760.87632450099875</v>
      </c>
      <c r="D109" s="37">
        <v>862.08564897499787</v>
      </c>
      <c r="E109" s="37">
        <v>1017.4592413770001</v>
      </c>
      <c r="F109" s="37">
        <v>1209.5574543069993</v>
      </c>
      <c r="G109" s="37">
        <v>1179.2574625110092</v>
      </c>
      <c r="H109" s="37">
        <v>969.22371160600096</v>
      </c>
      <c r="I109" s="37">
        <v>1337.6859077779957</v>
      </c>
      <c r="J109" s="37">
        <v>1846.1426773770072</v>
      </c>
      <c r="K109" s="37">
        <v>1637.2440566589987</v>
      </c>
      <c r="L109" s="46"/>
      <c r="M109" s="46"/>
      <c r="N109" s="17"/>
      <c r="O109" s="16"/>
      <c r="P109"/>
      <c r="Q109"/>
      <c r="R109"/>
    </row>
    <row r="110" spans="1:18">
      <c r="A110" s="36" t="s">
        <v>8</v>
      </c>
      <c r="B110" s="37">
        <v>1712.7843580059937</v>
      </c>
      <c r="C110" s="37">
        <v>1842.4377405599946</v>
      </c>
      <c r="D110" s="37">
        <v>1890.5064908420184</v>
      </c>
      <c r="E110" s="37">
        <v>2397.1832771549816</v>
      </c>
      <c r="F110" s="37">
        <v>2678.2823620720169</v>
      </c>
      <c r="G110" s="37">
        <v>2883.8352227839428</v>
      </c>
      <c r="H110" s="37">
        <v>2416.2838607799454</v>
      </c>
      <c r="I110" s="37">
        <v>2734.9762356389274</v>
      </c>
      <c r="J110" s="37">
        <v>3491.5122980370711</v>
      </c>
      <c r="K110" s="37">
        <v>3976.1555949650569</v>
      </c>
      <c r="L110" s="46"/>
      <c r="M110" s="46"/>
      <c r="N110" s="17"/>
      <c r="O110" s="16"/>
      <c r="P110"/>
      <c r="Q110"/>
      <c r="R110"/>
    </row>
    <row r="111" spans="1:18">
      <c r="A111" s="36" t="s">
        <v>0</v>
      </c>
      <c r="B111" s="37">
        <v>286.52545629600053</v>
      </c>
      <c r="C111" s="37">
        <v>328.86776233800003</v>
      </c>
      <c r="D111" s="37">
        <v>337.69851690700165</v>
      </c>
      <c r="E111" s="37">
        <v>451.74530442700018</v>
      </c>
      <c r="F111" s="37">
        <v>459.53568114200175</v>
      </c>
      <c r="G111" s="37">
        <v>564.93412134000107</v>
      </c>
      <c r="H111" s="37">
        <v>589.09405385899981</v>
      </c>
      <c r="I111" s="37">
        <v>1091.5824527299974</v>
      </c>
      <c r="J111" s="37">
        <v>1068.287148663999</v>
      </c>
      <c r="K111" s="37">
        <v>895.27604263800026</v>
      </c>
      <c r="L111" s="46"/>
      <c r="M111" s="46"/>
      <c r="N111" s="17"/>
      <c r="O111" s="16"/>
      <c r="P111"/>
      <c r="Q111"/>
      <c r="R111"/>
    </row>
    <row r="112" spans="1:18">
      <c r="A112" s="39" t="s">
        <v>17</v>
      </c>
      <c r="B112" s="40">
        <f t="shared" ref="B112:F112" si="35">SUM(B103:B111)</f>
        <v>7904.9055590549779</v>
      </c>
      <c r="C112" s="40">
        <f t="shared" si="35"/>
        <v>8444.6607227439854</v>
      </c>
      <c r="D112" s="40">
        <f t="shared" si="35"/>
        <v>9326.4625240710393</v>
      </c>
      <c r="E112" s="40">
        <f t="shared" si="35"/>
        <v>11524.161313940009</v>
      </c>
      <c r="F112" s="40">
        <f t="shared" si="35"/>
        <v>13292.404952432053</v>
      </c>
      <c r="G112" s="40">
        <f>SUM(G103:G111)</f>
        <v>14081.060308285978</v>
      </c>
      <c r="H112" s="40">
        <f t="shared" ref="H112:I112" si="36">SUM(H103:H111)</f>
        <v>12166.714305503907</v>
      </c>
      <c r="I112" s="40">
        <f t="shared" si="36"/>
        <v>16796.023824714935</v>
      </c>
      <c r="J112" s="40">
        <f t="shared" ref="J112:K112" si="37">SUM(J103:J111)</f>
        <v>22840.488147077092</v>
      </c>
      <c r="K112" s="40">
        <f t="shared" si="37"/>
        <v>21229.720321606041</v>
      </c>
      <c r="L112" s="46"/>
      <c r="M112" s="46"/>
      <c r="N112" s="17"/>
      <c r="O112" s="16"/>
      <c r="P112"/>
      <c r="Q112"/>
      <c r="R112"/>
    </row>
    <row r="113" spans="1:18">
      <c r="A113" s="49"/>
      <c r="B113" s="46"/>
      <c r="C113" s="46"/>
      <c r="D113" s="46"/>
      <c r="E113" s="46"/>
      <c r="F113" s="46"/>
      <c r="G113" s="46"/>
      <c r="H113" s="46"/>
      <c r="I113" s="46"/>
      <c r="J113" s="46"/>
      <c r="K113" s="46"/>
      <c r="L113" s="46"/>
      <c r="M113" s="49"/>
      <c r="N113" s="49"/>
      <c r="O113" s="16"/>
      <c r="P113" s="16"/>
      <c r="Q113"/>
      <c r="R113"/>
    </row>
    <row r="114" spans="1:18">
      <c r="A114" s="52" t="s">
        <v>77</v>
      </c>
      <c r="B114" s="52"/>
      <c r="C114" s="52"/>
      <c r="D114" s="52"/>
      <c r="E114" s="52"/>
      <c r="F114" s="52"/>
      <c r="G114" s="46"/>
      <c r="H114" s="46"/>
      <c r="I114" s="46"/>
      <c r="J114" s="46"/>
      <c r="K114" s="46"/>
      <c r="L114" s="46"/>
      <c r="M114" s="49"/>
      <c r="N114" s="49"/>
      <c r="O114" s="16"/>
      <c r="P114" s="16"/>
      <c r="Q114"/>
      <c r="R114"/>
    </row>
    <row r="115" spans="1:18">
      <c r="A115" s="48"/>
      <c r="B115" s="48"/>
      <c r="C115" s="48"/>
      <c r="D115" s="48"/>
      <c r="E115" s="48"/>
      <c r="F115" s="48"/>
      <c r="G115" s="46"/>
      <c r="H115" s="46"/>
      <c r="I115" s="46"/>
      <c r="J115" s="46"/>
      <c r="K115" s="46"/>
      <c r="L115" s="46"/>
      <c r="M115" s="49"/>
      <c r="N115" s="49"/>
      <c r="O115" s="16"/>
      <c r="P115" s="16"/>
      <c r="Q115"/>
      <c r="R115"/>
    </row>
    <row r="116" spans="1:18">
      <c r="A116" s="39" t="s">
        <v>1</v>
      </c>
      <c r="B116" s="54">
        <f>+B82</f>
        <v>2014</v>
      </c>
      <c r="C116" s="54">
        <f t="shared" ref="C116:K116" si="38">+C82</f>
        <v>2015</v>
      </c>
      <c r="D116" s="54">
        <f t="shared" si="38"/>
        <v>2016</v>
      </c>
      <c r="E116" s="54">
        <f t="shared" si="38"/>
        <v>2017</v>
      </c>
      <c r="F116" s="54">
        <f t="shared" si="38"/>
        <v>2018</v>
      </c>
      <c r="G116" s="54">
        <f t="shared" si="38"/>
        <v>2019</v>
      </c>
      <c r="H116" s="54">
        <f t="shared" si="38"/>
        <v>2020</v>
      </c>
      <c r="I116" s="54">
        <f t="shared" si="38"/>
        <v>2021</v>
      </c>
      <c r="J116" s="54">
        <f t="shared" si="38"/>
        <v>2022</v>
      </c>
      <c r="K116" s="54">
        <f t="shared" si="38"/>
        <v>2023</v>
      </c>
      <c r="L116" s="46"/>
      <c r="M116" s="46"/>
      <c r="N116" s="17"/>
      <c r="O116" s="16"/>
      <c r="P116"/>
      <c r="Q116"/>
      <c r="R116"/>
    </row>
    <row r="117" spans="1:18">
      <c r="A117" s="36" t="s">
        <v>63</v>
      </c>
      <c r="B117" s="37">
        <v>16.290375799999666</v>
      </c>
      <c r="C117" s="37">
        <v>27.346414710000442</v>
      </c>
      <c r="D117" s="37">
        <v>43.692906890000302</v>
      </c>
      <c r="E117" s="37">
        <v>32.662692890000272</v>
      </c>
      <c r="F117" s="37">
        <v>27.834044760000182</v>
      </c>
      <c r="G117" s="37">
        <v>31.083996700000117</v>
      </c>
      <c r="H117" s="37">
        <v>37.0614694699998</v>
      </c>
      <c r="I117" s="37">
        <v>75.999642497999503</v>
      </c>
      <c r="J117" s="37">
        <v>64.681017627999978</v>
      </c>
      <c r="K117" s="37">
        <v>46.429547779999687</v>
      </c>
      <c r="L117" s="46"/>
      <c r="M117" s="46"/>
      <c r="N117" s="17"/>
      <c r="O117" s="16"/>
      <c r="P117"/>
      <c r="Q117"/>
      <c r="R117"/>
    </row>
    <row r="118" spans="1:18">
      <c r="A118" s="36" t="s">
        <v>2</v>
      </c>
      <c r="B118" s="37">
        <v>288.51169273999807</v>
      </c>
      <c r="C118" s="37">
        <v>308.08977589999557</v>
      </c>
      <c r="D118" s="37">
        <v>257.65917583999664</v>
      </c>
      <c r="E118" s="37">
        <v>471.11421583999635</v>
      </c>
      <c r="F118" s="37">
        <v>555.3704502699934</v>
      </c>
      <c r="G118" s="37">
        <v>587.23044812999137</v>
      </c>
      <c r="H118" s="37">
        <v>467.29371479999679</v>
      </c>
      <c r="I118" s="37">
        <v>430.7676067169964</v>
      </c>
      <c r="J118" s="37">
        <v>460.53754262799589</v>
      </c>
      <c r="K118" s="37">
        <v>441.34703788399673</v>
      </c>
      <c r="L118" s="46"/>
      <c r="M118" s="46"/>
      <c r="N118" s="17"/>
      <c r="O118" s="16"/>
      <c r="P118"/>
      <c r="Q118"/>
      <c r="R118"/>
    </row>
    <row r="119" spans="1:18">
      <c r="A119" s="36" t="s">
        <v>3</v>
      </c>
      <c r="B119" s="37">
        <v>375.63167954996811</v>
      </c>
      <c r="C119" s="37">
        <v>434.48190020996998</v>
      </c>
      <c r="D119" s="37">
        <v>607.50948456995491</v>
      </c>
      <c r="E119" s="37">
        <v>653.49541098994064</v>
      </c>
      <c r="F119" s="37">
        <v>641.76918892993785</v>
      </c>
      <c r="G119" s="37">
        <v>725.92001131991219</v>
      </c>
      <c r="H119" s="37">
        <v>660.54392992994906</v>
      </c>
      <c r="I119" s="37">
        <v>479.10082034496793</v>
      </c>
      <c r="J119" s="37">
        <v>446.86394510298413</v>
      </c>
      <c r="K119" s="37">
        <v>430.17056896697409</v>
      </c>
      <c r="L119" s="46"/>
      <c r="M119" s="46"/>
      <c r="N119" s="17"/>
      <c r="O119" s="16"/>
      <c r="P119"/>
      <c r="Q119"/>
      <c r="R119"/>
    </row>
    <row r="120" spans="1:18">
      <c r="A120" s="36" t="s">
        <v>4</v>
      </c>
      <c r="B120" s="37">
        <v>828.03383121998297</v>
      </c>
      <c r="C120" s="37">
        <v>722.87144239999043</v>
      </c>
      <c r="D120" s="37">
        <v>832.01373148998778</v>
      </c>
      <c r="E120" s="37">
        <v>997.84720786997889</v>
      </c>
      <c r="F120" s="37">
        <v>1088.0790581799927</v>
      </c>
      <c r="G120" s="37">
        <v>1113.6673919500024</v>
      </c>
      <c r="H120" s="37">
        <v>980.7879779499832</v>
      </c>
      <c r="I120" s="37">
        <v>1325.460599670999</v>
      </c>
      <c r="J120" s="37">
        <v>1460.7287792510058</v>
      </c>
      <c r="K120" s="37">
        <v>1201.977105416003</v>
      </c>
      <c r="L120" s="46"/>
      <c r="M120" s="46"/>
      <c r="N120" s="17"/>
      <c r="O120" s="16"/>
      <c r="P120"/>
      <c r="Q120"/>
      <c r="R120"/>
    </row>
    <row r="121" spans="1:18">
      <c r="A121" s="36" t="s">
        <v>5</v>
      </c>
      <c r="B121" s="37">
        <v>19.239263920000116</v>
      </c>
      <c r="C121" s="37">
        <v>20.994476980000218</v>
      </c>
      <c r="D121" s="37">
        <v>24.32071186000039</v>
      </c>
      <c r="E121" s="37">
        <v>29.962236550000579</v>
      </c>
      <c r="F121" s="37">
        <v>25.266757700000504</v>
      </c>
      <c r="G121" s="37">
        <v>40.674734310000147</v>
      </c>
      <c r="H121" s="37">
        <v>34.368343570000221</v>
      </c>
      <c r="I121" s="37">
        <v>17.06150867199981</v>
      </c>
      <c r="J121" s="37">
        <v>24.600690718999953</v>
      </c>
      <c r="K121" s="37">
        <v>24.611803953999871</v>
      </c>
      <c r="L121" s="46"/>
      <c r="M121" s="46"/>
      <c r="N121" s="17"/>
      <c r="O121" s="16"/>
      <c r="P121"/>
      <c r="Q121"/>
      <c r="R121"/>
    </row>
    <row r="122" spans="1:18">
      <c r="A122" s="36" t="s">
        <v>6</v>
      </c>
      <c r="B122" s="37">
        <v>2585.1696768600059</v>
      </c>
      <c r="C122" s="37">
        <v>2706.4429051700022</v>
      </c>
      <c r="D122" s="37">
        <v>2960.3771506099938</v>
      </c>
      <c r="E122" s="37">
        <v>2849.127203779999</v>
      </c>
      <c r="F122" s="37">
        <v>2667.8569367999971</v>
      </c>
      <c r="G122" s="37">
        <v>3054.1572387200085</v>
      </c>
      <c r="H122" s="37">
        <v>1798.8753223700073</v>
      </c>
      <c r="I122" s="37">
        <v>2933.1255279900151</v>
      </c>
      <c r="J122" s="37">
        <v>3088.0850910190247</v>
      </c>
      <c r="K122" s="37">
        <v>3462.3834879060287</v>
      </c>
      <c r="L122" s="46"/>
      <c r="M122" s="46"/>
      <c r="N122" s="17"/>
      <c r="O122" s="16"/>
      <c r="P122"/>
      <c r="Q122"/>
      <c r="R122"/>
    </row>
    <row r="123" spans="1:18">
      <c r="A123" s="36" t="s">
        <v>7</v>
      </c>
      <c r="B123" s="37">
        <v>608.22647835998941</v>
      </c>
      <c r="C123" s="37">
        <v>631.39906047997624</v>
      </c>
      <c r="D123" s="37">
        <v>536.41774887997394</v>
      </c>
      <c r="E123" s="37">
        <v>709.5319379399748</v>
      </c>
      <c r="F123" s="37">
        <v>636.26772816996811</v>
      </c>
      <c r="G123" s="37">
        <v>678.84240909998016</v>
      </c>
      <c r="H123" s="37">
        <v>300.49044926999511</v>
      </c>
      <c r="I123" s="37">
        <v>555.13129334398366</v>
      </c>
      <c r="J123" s="37">
        <v>605.8200822359845</v>
      </c>
      <c r="K123" s="37">
        <v>613.41815605898989</v>
      </c>
      <c r="L123" s="46"/>
      <c r="M123" s="46"/>
      <c r="N123" s="17"/>
      <c r="O123" s="16"/>
      <c r="P123"/>
      <c r="Q123"/>
      <c r="R123"/>
    </row>
    <row r="124" spans="1:18">
      <c r="A124" s="36" t="s">
        <v>8</v>
      </c>
      <c r="B124" s="37">
        <v>178.84644658997911</v>
      </c>
      <c r="C124" s="37">
        <v>169.32288433998383</v>
      </c>
      <c r="D124" s="37">
        <v>179.30267773998324</v>
      </c>
      <c r="E124" s="37">
        <v>227.41099350998022</v>
      </c>
      <c r="F124" s="37">
        <v>201.6082756499809</v>
      </c>
      <c r="G124" s="37">
        <v>195.23150814998235</v>
      </c>
      <c r="H124" s="37">
        <v>183.76019447998638</v>
      </c>
      <c r="I124" s="37">
        <v>156.57601440999375</v>
      </c>
      <c r="J124" s="37">
        <v>252.97405772098668</v>
      </c>
      <c r="K124" s="37">
        <v>338.61397263095739</v>
      </c>
      <c r="L124" s="46"/>
      <c r="M124" s="46"/>
      <c r="N124" s="17"/>
      <c r="O124" s="16"/>
      <c r="P124"/>
      <c r="Q124"/>
      <c r="R124"/>
    </row>
    <row r="125" spans="1:18">
      <c r="A125" s="36" t="s">
        <v>0</v>
      </c>
      <c r="B125" s="37">
        <v>156.93456398999982</v>
      </c>
      <c r="C125" s="37">
        <v>185.6698799699987</v>
      </c>
      <c r="D125" s="37">
        <v>134.16085030000019</v>
      </c>
      <c r="E125" s="37">
        <v>184.43875817999933</v>
      </c>
      <c r="F125" s="37">
        <v>131.91095408000021</v>
      </c>
      <c r="G125" s="37">
        <v>249.99125123999903</v>
      </c>
      <c r="H125" s="37">
        <v>223.44989135000009</v>
      </c>
      <c r="I125" s="37">
        <v>410.60499416899466</v>
      </c>
      <c r="J125" s="37">
        <v>252.02747845200008</v>
      </c>
      <c r="K125" s="37">
        <v>159.10547345500038</v>
      </c>
      <c r="L125" s="46"/>
      <c r="M125" s="46"/>
      <c r="N125" s="17"/>
      <c r="O125" s="16"/>
      <c r="P125"/>
      <c r="Q125"/>
      <c r="R125"/>
    </row>
    <row r="126" spans="1:18">
      <c r="A126" s="39" t="s">
        <v>17</v>
      </c>
      <c r="B126" s="40">
        <f t="shared" ref="B126:I126" si="39">SUM(B117:B125)</f>
        <v>5056.8840090299227</v>
      </c>
      <c r="C126" s="40">
        <f t="shared" si="39"/>
        <v>5206.6187401599182</v>
      </c>
      <c r="D126" s="40">
        <f t="shared" si="39"/>
        <v>5575.4544381798914</v>
      </c>
      <c r="E126" s="40">
        <f t="shared" si="39"/>
        <v>6155.5906575498711</v>
      </c>
      <c r="F126" s="40">
        <f t="shared" si="39"/>
        <v>5975.9633945398709</v>
      </c>
      <c r="G126" s="40">
        <f t="shared" si="39"/>
        <v>6676.798989619876</v>
      </c>
      <c r="H126" s="40">
        <f t="shared" si="39"/>
        <v>4686.6312931899183</v>
      </c>
      <c r="I126" s="40">
        <f t="shared" si="39"/>
        <v>6383.8280078159505</v>
      </c>
      <c r="J126" s="40">
        <f t="shared" ref="J126:K126" si="40">SUM(J117:J125)</f>
        <v>6656.3186847569823</v>
      </c>
      <c r="K126" s="40">
        <f t="shared" si="40"/>
        <v>6718.0571540519495</v>
      </c>
      <c r="L126" s="46"/>
      <c r="M126" s="46"/>
      <c r="N126" s="17"/>
      <c r="O126" s="16"/>
      <c r="P126"/>
      <c r="Q126"/>
      <c r="R126"/>
    </row>
    <row r="131" spans="1:6" ht="15.6">
      <c r="A131" s="12" t="s">
        <v>81</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4"/>
      <c r="B136" s="57" t="s">
        <v>42</v>
      </c>
      <c r="C136" s="58"/>
      <c r="D136" s="57" t="s">
        <v>65</v>
      </c>
      <c r="E136" s="59"/>
    </row>
    <row r="137" spans="1:6">
      <c r="A137" s="25" t="s">
        <v>43</v>
      </c>
      <c r="B137" s="26" t="s">
        <v>56</v>
      </c>
      <c r="C137" s="27" t="s">
        <v>44</v>
      </c>
      <c r="D137" s="26" t="s">
        <v>56</v>
      </c>
      <c r="E137" s="28" t="s">
        <v>44</v>
      </c>
    </row>
    <row r="138" spans="1:6">
      <c r="A138" t="s">
        <v>45</v>
      </c>
      <c r="B138" s="29">
        <v>1.831919666000001</v>
      </c>
      <c r="C138" s="30">
        <f>B138/B$157</f>
        <v>5.7265584234075465E-3</v>
      </c>
      <c r="D138" s="53">
        <v>4.9048998449999983</v>
      </c>
      <c r="E138" s="14">
        <f>D138/D$157</f>
        <v>2.0782314427805646E-3</v>
      </c>
      <c r="F138" s="15"/>
    </row>
    <row r="139" spans="1:6">
      <c r="A139" t="s">
        <v>82</v>
      </c>
      <c r="B139" s="29">
        <v>0.31480953900000003</v>
      </c>
      <c r="C139" s="30">
        <f>B139/B$157</f>
        <v>9.8409076052218968E-4</v>
      </c>
      <c r="D139" s="53">
        <v>1.2108059200000001</v>
      </c>
      <c r="E139" s="14">
        <f>D139/D$157</f>
        <v>5.1302473313781809E-4</v>
      </c>
      <c r="F139" s="15"/>
    </row>
    <row r="140" spans="1:6">
      <c r="A140" t="s">
        <v>46</v>
      </c>
      <c r="B140" s="29">
        <v>116.62341402999979</v>
      </c>
      <c r="C140" s="30">
        <f>B140/B$157</f>
        <v>0.36456336288932051</v>
      </c>
      <c r="D140" s="53">
        <v>449.61778577500036</v>
      </c>
      <c r="E140" s="14">
        <f>D140/D$157</f>
        <v>0.19050538220133265</v>
      </c>
      <c r="F140" s="15"/>
    </row>
    <row r="141" spans="1:6">
      <c r="A141" t="s">
        <v>83</v>
      </c>
      <c r="B141" s="29">
        <v>2.0862724999999999E-2</v>
      </c>
      <c r="C141" s="30">
        <f>B141/B$157</f>
        <v>6.5216622650736438E-5</v>
      </c>
      <c r="D141" s="53">
        <v>6.9417890999999995E-2</v>
      </c>
      <c r="E141" s="14">
        <f>D141/D$157</f>
        <v>2.9412719591976506E-5</v>
      </c>
      <c r="F141" s="15"/>
    </row>
    <row r="142" spans="1:6">
      <c r="A142" t="s">
        <v>66</v>
      </c>
      <c r="B142" s="29">
        <v>1.9669333000000001E-2</v>
      </c>
      <c r="C142" s="30">
        <f>B142/B$157</f>
        <v>6.1486093885275192E-5</v>
      </c>
      <c r="D142" s="53">
        <v>5.9660912000000003E-2</v>
      </c>
      <c r="E142" s="14">
        <f>D142/D$157</f>
        <v>2.5278637106068037E-5</v>
      </c>
      <c r="F142" s="15"/>
    </row>
    <row r="143" spans="1:6">
      <c r="A143" t="s">
        <v>47</v>
      </c>
      <c r="B143" s="29">
        <v>143.35947526300004</v>
      </c>
      <c r="C143" s="30">
        <f>B143/B$157</f>
        <v>0.44813996261920047</v>
      </c>
      <c r="D143" s="53">
        <v>465.75667264699996</v>
      </c>
      <c r="E143" s="14">
        <f>D143/D$157</f>
        <v>0.19734351207325218</v>
      </c>
      <c r="F143" s="15"/>
    </row>
    <row r="144" spans="1:6">
      <c r="A144" t="s">
        <v>48</v>
      </c>
      <c r="B144" s="29">
        <v>1.5598804220000002</v>
      </c>
      <c r="C144" s="30">
        <f>B144/B$157</f>
        <v>4.8761670808509213E-3</v>
      </c>
      <c r="D144" s="53">
        <v>3.5694691450000002</v>
      </c>
      <c r="E144" s="14">
        <f>D144/D$157</f>
        <v>1.5124025455353742E-3</v>
      </c>
      <c r="F144" s="15"/>
    </row>
    <row r="145" spans="1:6">
      <c r="A145" t="s">
        <v>49</v>
      </c>
      <c r="B145" s="29">
        <v>0.33496699900000004</v>
      </c>
      <c r="C145" s="30">
        <f>B145/B$157</f>
        <v>1.0471027334268469E-3</v>
      </c>
      <c r="D145" s="53">
        <v>0.79615734500000002</v>
      </c>
      <c r="E145" s="14">
        <f>D145/D$157</f>
        <v>3.3733598647613046E-4</v>
      </c>
      <c r="F145" s="15"/>
    </row>
    <row r="146" spans="1:6">
      <c r="A146" t="s">
        <v>50</v>
      </c>
      <c r="B146" s="29">
        <v>1.6865581789999999</v>
      </c>
      <c r="C146" s="30">
        <f>B146/B$157</f>
        <v>5.2721601966356849E-3</v>
      </c>
      <c r="D146" s="53">
        <v>7.6177891989999997</v>
      </c>
      <c r="E146" s="14">
        <f>D146/D$157</f>
        <v>3.227696698837686E-3</v>
      </c>
      <c r="F146" s="15"/>
    </row>
    <row r="147" spans="1:6">
      <c r="A147" t="s">
        <v>51</v>
      </c>
      <c r="B147" s="29">
        <v>1.3753326910000008</v>
      </c>
      <c r="C147" s="30">
        <f>B147/B$157</f>
        <v>4.2992731356123878E-3</v>
      </c>
      <c r="D147" s="53">
        <v>3.5207342969999993</v>
      </c>
      <c r="E147" s="14">
        <f>D147/D$157</f>
        <v>1.4917533382786795E-3</v>
      </c>
      <c r="F147" s="15"/>
    </row>
    <row r="148" spans="1:6">
      <c r="A148" t="s">
        <v>52</v>
      </c>
      <c r="B148" s="29">
        <v>5.3334301870000012</v>
      </c>
      <c r="C148" s="30">
        <f>B148/B$157</f>
        <v>1.667223739658294E-2</v>
      </c>
      <c r="D148" s="53">
        <v>13.371622704</v>
      </c>
      <c r="E148" s="14">
        <f>D148/D$157</f>
        <v>5.6656257258299401E-3</v>
      </c>
      <c r="F148" s="15"/>
    </row>
    <row r="149" spans="1:6">
      <c r="A149" t="s">
        <v>57</v>
      </c>
      <c r="B149" s="29">
        <v>0.99518160999999983</v>
      </c>
      <c r="C149" s="30">
        <f>B149/B$157</f>
        <v>3.1109255156420053E-3</v>
      </c>
      <c r="D149" s="53">
        <v>3.2334786799999988</v>
      </c>
      <c r="E149" s="14">
        <f>D149/D$157</f>
        <v>1.3700416470658018E-3</v>
      </c>
      <c r="F149" s="15"/>
    </row>
    <row r="150" spans="1:6">
      <c r="A150" t="s">
        <v>58</v>
      </c>
      <c r="B150" s="29">
        <v>5.6851793919999993</v>
      </c>
      <c r="C150" s="30">
        <f>B150/B$157</f>
        <v>1.7771801100278473E-2</v>
      </c>
      <c r="D150" s="53">
        <v>26.583883180999994</v>
      </c>
      <c r="E150" s="14">
        <f>D150/D$157</f>
        <v>1.1263728851523496E-2</v>
      </c>
      <c r="F150" s="15"/>
    </row>
    <row r="151" spans="1:6">
      <c r="A151" t="s">
        <v>59</v>
      </c>
      <c r="B151" s="29">
        <v>1.1420299620000001</v>
      </c>
      <c r="C151" s="30">
        <f>B151/B$157</f>
        <v>3.569971664180441E-3</v>
      </c>
      <c r="D151" s="53">
        <v>3.1077608379999999</v>
      </c>
      <c r="E151" s="14">
        <f>D151/D$157</f>
        <v>1.316774346933414E-3</v>
      </c>
      <c r="F151" s="15"/>
    </row>
    <row r="152" spans="1:6">
      <c r="A152" t="s">
        <v>60</v>
      </c>
      <c r="B152" s="29">
        <v>0.36314365300000001</v>
      </c>
      <c r="C152" s="30">
        <f>B152/B$157</f>
        <v>1.1351826084900691E-3</v>
      </c>
      <c r="D152" s="53">
        <v>1.046215176</v>
      </c>
      <c r="E152" s="14">
        <f>D152/D$157</f>
        <v>4.4328678329565429E-4</v>
      </c>
      <c r="F152" s="15"/>
    </row>
    <row r="153" spans="1:6">
      <c r="A153" t="s">
        <v>53</v>
      </c>
      <c r="B153" s="29">
        <v>1.6071253319999996</v>
      </c>
      <c r="C153" s="30">
        <f>B153/B$157</f>
        <v>5.0238540904643811E-3</v>
      </c>
      <c r="D153" s="53">
        <v>4.32395701</v>
      </c>
      <c r="E153" s="14">
        <f>D153/D$157</f>
        <v>1.832082957733348E-3</v>
      </c>
      <c r="F153" s="15"/>
    </row>
    <row r="154" spans="1:6">
      <c r="A154" t="s">
        <v>61</v>
      </c>
      <c r="B154" s="29">
        <v>1.7827442650000003</v>
      </c>
      <c r="C154" s="30">
        <f>B154/B$157</f>
        <v>5.5728367225887088E-3</v>
      </c>
      <c r="D154" s="53">
        <v>32.986525834999995</v>
      </c>
      <c r="E154" s="14">
        <f>D154/D$157</f>
        <v>1.3976561671952027E-2</v>
      </c>
      <c r="F154" s="15"/>
    </row>
    <row r="155" spans="1:6">
      <c r="A155" t="s">
        <v>54</v>
      </c>
      <c r="B155" s="29">
        <v>7.2635190590000116</v>
      </c>
      <c r="C155" s="30">
        <f t="shared" ref="C155:C156" si="41">B155/B$157</f>
        <v>2.2705671554757879E-2</v>
      </c>
      <c r="D155" s="53">
        <v>29.232907381000029</v>
      </c>
      <c r="E155" s="14">
        <f t="shared" ref="E155:E156" si="42">D155/D$157</f>
        <v>1.2386134111385986E-2</v>
      </c>
      <c r="F155" s="15"/>
    </row>
    <row r="156" spans="1:6">
      <c r="A156" t="s">
        <v>62</v>
      </c>
      <c r="B156" s="29">
        <v>28.599644695000002</v>
      </c>
      <c r="C156" s="30">
        <f t="shared" si="41"/>
        <v>8.9402138791502619E-2</v>
      </c>
      <c r="D156" s="53">
        <v>1309.1219258840006</v>
      </c>
      <c r="E156" s="14">
        <f t="shared" si="42"/>
        <v>0.55468173352795114</v>
      </c>
      <c r="F156" s="15"/>
    </row>
    <row r="157" spans="1:6">
      <c r="A157" s="31" t="s">
        <v>55</v>
      </c>
      <c r="B157" s="32">
        <f>SUM(B138:B156)</f>
        <v>319.89888700199981</v>
      </c>
      <c r="C157" s="33">
        <f>SUM(C138:C156)</f>
        <v>1.0000000000000002</v>
      </c>
      <c r="D157" s="34">
        <f>SUM(D138:D156)</f>
        <v>2360.131669665001</v>
      </c>
      <c r="E157" s="35">
        <f>SUM(E138:E156)</f>
        <v>1</v>
      </c>
    </row>
    <row r="159" spans="1:6">
      <c r="B159" s="15"/>
    </row>
  </sheetData>
  <mergeCells count="13">
    <mergeCell ref="A1:K1"/>
    <mergeCell ref="B10:K10"/>
    <mergeCell ref="B11:K11"/>
    <mergeCell ref="B12:K12"/>
    <mergeCell ref="B13:K13"/>
    <mergeCell ref="B136:C136"/>
    <mergeCell ref="D136:E136"/>
    <mergeCell ref="B14:K14"/>
    <mergeCell ref="B15:K15"/>
    <mergeCell ref="B16:K16"/>
    <mergeCell ref="A24:K24"/>
    <mergeCell ref="A78:K78"/>
    <mergeCell ref="B17:K17"/>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2024-03-25T05:24:59Z</cp:lastPrinted>
  <dcterms:created xsi:type="dcterms:W3CDTF">2014-01-20T05:23:27Z</dcterms:created>
  <dcterms:modified xsi:type="dcterms:W3CDTF">2024-07-08T12:00:10Z</dcterms:modified>
</cp:coreProperties>
</file>