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23004" windowHeight="9444"/>
  </bookViews>
  <sheets>
    <sheet name="Feuil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R16" i="1"/>
  <c r="R12"/>
  <c r="R11"/>
  <c r="R9"/>
  <c r="R8"/>
  <c r="R7"/>
  <c r="R13" l="1"/>
  <c r="R10"/>
  <c r="R14" l="1"/>
  <c r="Q15"/>
  <c r="R17" l="1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Q16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7" l="1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<sst xmlns="http://schemas.openxmlformats.org/spreadsheetml/2006/main" count="20" uniqueCount="20">
  <si>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</si>
  <si>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</si>
  <si>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</si>
  <si>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</si>
  <si>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</si>
  <si>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</si>
  <si>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</si>
  <si>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</si>
  <si>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</si>
  <si>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</si>
  <si>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</si>
  <si>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</si>
  <si>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</si>
  <si>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</si>
  <si>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</si>
  <si>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</si>
  <si>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2021(b)</t>
  </si>
  <si>
    <t>2005 - 2021</t>
  </si>
  <si>
    <t>Date : 08/10/2021</t>
  </si>
  <si>
    <t xml:space="preserve">(b) Recettes collectées provisoire à fin septembre 2021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</si>
</sst>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167" fontId="21" fillId="6" borderId="4" xfId="1" applyNumberFormat="1" applyFont="1" applyFill="1" applyBorder="1" applyAlignment="1">
      <alignment horizontal="right" wrapText="1"/>
    </xf>
    <xf numFmtId="43" fontId="0" fillId="0" borderId="0" xfId="1" applyFont="1"/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1/mensuelle/recap_mensuel_sept_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_dti"/>
      <sheetName val="Recap_bureau"/>
      <sheetName val="janv"/>
      <sheetName val="fev"/>
      <sheetName val="mars"/>
      <sheetName val="avril"/>
      <sheetName val="mai"/>
      <sheetName val="juin"/>
      <sheetName val="jul"/>
      <sheetName val="aout"/>
      <sheetName val="sept"/>
      <sheetName val="sit_janv"/>
      <sheetName val="sit_fev"/>
      <sheetName val="sit_mars"/>
      <sheetName val="sit_avril"/>
      <sheetName val="sit_mai"/>
      <sheetName val="sit_juin"/>
      <sheetName val="sit_jul"/>
      <sheetName val="sit_aout"/>
      <sheetName val="sit_sept"/>
      <sheetName val="Rec_EB"/>
      <sheetName val="Rec_DN"/>
      <sheetName val="petrole"/>
      <sheetName val="PLFI_2021"/>
      <sheetName val="LFR_burdou"/>
      <sheetName val="Feuil3"/>
      <sheetName val="detail_EB"/>
      <sheetName val="NON_EB"/>
      <sheetName val="ecart_420_450"/>
      <sheetName val="Feuil2"/>
      <sheetName val="detail_paiement_sept"/>
      <sheetName val="Feuil1"/>
      <sheetName val="mop"/>
      <sheetName val="tcd"/>
      <sheetName val="eiti"/>
    </sheetNames>
    <sheetDataSet>
      <sheetData sheetId="0">
        <row r="7">
          <cell r="K7">
            <v>411.92626694500001</v>
          </cell>
        </row>
        <row r="8">
          <cell r="K8">
            <v>907.84334998899999</v>
          </cell>
        </row>
        <row r="9">
          <cell r="K9">
            <v>0.99597063499999994</v>
          </cell>
        </row>
        <row r="11">
          <cell r="K11">
            <v>184.838382938</v>
          </cell>
        </row>
        <row r="12">
          <cell r="K12">
            <v>323.24749895299999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showGridLines="0" tabSelected="1" workbookViewId="0">
      <selection activeCell="R17" sqref="R17"/>
    </sheetView>
  </sheetViews>
  <sheetFormatPr baseColWidth="10" defaultRowHeight="14.4"/>
  <cols>
    <col min="1" max="1" width="41" customWidth="1"/>
    <col min="2" max="2" width="8.109375" customWidth="1"/>
    <col min="3" max="11" width="8.5546875" bestFit="1" customWidth="1"/>
    <col min="12" max="12" width="10.109375" customWidth="1"/>
    <col min="13" max="13" width="8.5546875" bestFit="1" customWidth="1"/>
    <col min="14" max="14" width="8.5546875" style="17" bestFit="1" customWidth="1"/>
    <col min="15" max="15" width="8.5546875" style="19" bestFit="1" customWidth="1"/>
    <col min="16" max="16" width="9.33203125" customWidth="1"/>
    <col min="17" max="17" width="7.88671875" bestFit="1" customWidth="1"/>
    <col min="18" max="18" width="8.5546875" customWidth="1"/>
    <col min="19" max="19" width="17.6640625" bestFit="1" customWidth="1"/>
    <col min="20" max="20" width="14.33203125" bestFit="1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</cols>
  <sheetData>
    <row r="1" spans="1:18" ht="17.399999999999999">
      <c r="A1" s="36" t="s">
        <v>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8" ht="17.399999999999999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4" spans="1:18" ht="16.8">
      <c r="A4" s="18" t="s">
        <v>18</v>
      </c>
    </row>
    <row r="5" spans="1:18" ht="15" thickBot="1">
      <c r="L5" s="20" t="s">
        <v>5</v>
      </c>
    </row>
    <row r="6" spans="1:18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 t="s">
        <v>16</v>
      </c>
    </row>
    <row r="7" spans="1:18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f>[2]Rec_dti!$K7</f>
        <v>411.92626694500001</v>
      </c>
    </row>
    <row r="8" spans="1:18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f>[2]Rec_dti!$K8</f>
        <v>907.84334998899999</v>
      </c>
    </row>
    <row r="9" spans="1:18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f>[2]Rec_dti!$K9</f>
        <v>0.99597063499999994</v>
      </c>
    </row>
    <row r="10" spans="1:18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1320.765587569</v>
      </c>
    </row>
    <row r="11" spans="1:18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f>[2]Rec_dti!$K11</f>
        <v>184.838382938</v>
      </c>
    </row>
    <row r="12" spans="1:18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f>[2]Rec_dti!$K12</f>
        <v>323.24749895299999</v>
      </c>
    </row>
    <row r="13" spans="1:18" ht="15" customHeight="1" thickBot="1">
      <c r="A13" s="30" t="s">
        <v>14</v>
      </c>
      <c r="B13" s="11">
        <f>SUM(B11:B12)</f>
        <v>154.4865825334</v>
      </c>
      <c r="C13" s="11">
        <f t="shared" ref="C13:L13" si="2">SUM(C11:C12)</f>
        <v>223.6493063588</v>
      </c>
      <c r="D13" s="11">
        <f t="shared" si="2"/>
        <v>240.52971548959999</v>
      </c>
      <c r="E13" s="11">
        <f t="shared" si="2"/>
        <v>304.10000000000002</v>
      </c>
      <c r="F13" s="11">
        <f t="shared" si="2"/>
        <v>227.39999999999998</v>
      </c>
      <c r="G13" s="11">
        <f t="shared" si="2"/>
        <v>271.89999999999998</v>
      </c>
      <c r="H13" s="11">
        <f t="shared" si="2"/>
        <v>310.8</v>
      </c>
      <c r="I13" s="11">
        <f t="shared" si="2"/>
        <v>299.2</v>
      </c>
      <c r="J13" s="11">
        <f t="shared" si="2"/>
        <v>437.3</v>
      </c>
      <c r="K13" s="11">
        <f t="shared" si="2"/>
        <v>378.841298892</v>
      </c>
      <c r="L13" s="11">
        <f t="shared" si="2"/>
        <v>399.42160326300001</v>
      </c>
      <c r="M13" s="11">
        <f t="shared" ref="M13:R13" si="3">SUM(M11:M12)</f>
        <v>388.91953339100002</v>
      </c>
      <c r="N13" s="11">
        <f t="shared" si="3"/>
        <v>464.72192274500003</v>
      </c>
      <c r="O13" s="11">
        <f t="shared" si="3"/>
        <v>659.3470802249999</v>
      </c>
      <c r="P13" s="11">
        <f t="shared" si="3"/>
        <v>796.56995579700015</v>
      </c>
      <c r="Q13" s="11">
        <f t="shared" si="3"/>
        <v>551.90416823600003</v>
      </c>
      <c r="R13" s="11">
        <f t="shared" si="3"/>
        <v>508.08588189099999</v>
      </c>
    </row>
    <row r="14" spans="1:18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4">F13+F10</f>
        <v>753.4</v>
      </c>
      <c r="G14" s="26">
        <f t="shared" si="4"/>
        <v>829.4</v>
      </c>
      <c r="H14" s="26">
        <f t="shared" si="4"/>
        <v>997.09999999999991</v>
      </c>
      <c r="I14" s="26">
        <f t="shared" si="4"/>
        <v>1048.6000000000001</v>
      </c>
      <c r="J14" s="26">
        <f t="shared" si="4"/>
        <v>1172.3</v>
      </c>
      <c r="K14" s="26">
        <f t="shared" si="4"/>
        <v>1255.0343522319999</v>
      </c>
      <c r="L14" s="26">
        <f t="shared" ref="L14:R14" si="5">L13+L10</f>
        <v>1459.2016593120002</v>
      </c>
      <c r="M14" s="26">
        <f t="shared" si="5"/>
        <v>1682.6724503779999</v>
      </c>
      <c r="N14" s="26">
        <f t="shared" si="5"/>
        <v>2047.1162835619998</v>
      </c>
      <c r="O14" s="26">
        <f t="shared" si="5"/>
        <v>2427.938971085</v>
      </c>
      <c r="P14" s="26">
        <f t="shared" si="5"/>
        <v>2748.3410242480004</v>
      </c>
      <c r="Q14" s="26">
        <f t="shared" si="5"/>
        <v>2187.3829848939999</v>
      </c>
      <c r="R14" s="26">
        <f t="shared" si="5"/>
        <v>1828.8514694599999</v>
      </c>
    </row>
    <row r="15" spans="1:18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Q15" si="6">G14/F14-1</f>
        <v>0.10087602867002921</v>
      </c>
      <c r="H15" s="5">
        <f t="shared" si="6"/>
        <v>0.20219435736677105</v>
      </c>
      <c r="I15" s="5">
        <f t="shared" si="6"/>
        <v>5.1649784374686813E-2</v>
      </c>
      <c r="J15" s="5">
        <f t="shared" si="6"/>
        <v>0.11796681289338151</v>
      </c>
      <c r="K15" s="5">
        <f t="shared" si="6"/>
        <v>7.0574385594131206E-2</v>
      </c>
      <c r="L15" s="5">
        <f t="shared" si="6"/>
        <v>0.16267866032264489</v>
      </c>
      <c r="M15" s="5">
        <f t="shared" si="6"/>
        <v>0.15314592718552977</v>
      </c>
      <c r="N15" s="5">
        <f t="shared" si="6"/>
        <v>0.21658631963822206</v>
      </c>
      <c r="O15" s="5">
        <f t="shared" si="6"/>
        <v>0.18602884974387757</v>
      </c>
      <c r="P15" s="5">
        <f t="shared" si="6"/>
        <v>0.13196462389654662</v>
      </c>
      <c r="Q15" s="5">
        <f t="shared" si="6"/>
        <v>-0.20410787249645979</v>
      </c>
      <c r="R15" s="5"/>
    </row>
    <row r="16" spans="1:18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34">
        <f>R14+2335.72333473</f>
        <v>4164.5748041899997</v>
      </c>
    </row>
    <row r="17" spans="1:19" ht="15" thickBot="1">
      <c r="A17" s="28" t="s">
        <v>15</v>
      </c>
      <c r="B17" s="29">
        <f t="shared" ref="B17:K17" si="7">B14/B16</f>
        <v>0.52628374466488126</v>
      </c>
      <c r="C17" s="29">
        <f t="shared" si="7"/>
        <v>0.49878345359138948</v>
      </c>
      <c r="D17" s="29">
        <f t="shared" si="7"/>
        <v>0.49230019134444436</v>
      </c>
      <c r="E17" s="29">
        <f t="shared" si="7"/>
        <v>0.48273219332279549</v>
      </c>
      <c r="F17" s="29">
        <f t="shared" si="7"/>
        <v>0.42278338945005611</v>
      </c>
      <c r="G17" s="29">
        <f t="shared" si="7"/>
        <v>0.41869857135645411</v>
      </c>
      <c r="H17" s="29">
        <f t="shared" si="7"/>
        <v>0.44624955245255993</v>
      </c>
      <c r="I17" s="29">
        <f t="shared" si="7"/>
        <v>0.46336721166593026</v>
      </c>
      <c r="J17" s="29">
        <f t="shared" si="7"/>
        <v>0.4801163124052914</v>
      </c>
      <c r="K17" s="29">
        <f t="shared" si="7"/>
        <v>0.48550651923868471</v>
      </c>
      <c r="L17" s="29">
        <f t="shared" ref="L17:Q17" si="8">L14/L16</f>
        <v>0.48454721725404071</v>
      </c>
      <c r="M17" s="29">
        <f t="shared" si="8"/>
        <v>0.46286452107651765</v>
      </c>
      <c r="N17" s="29">
        <f t="shared" si="8"/>
        <v>0.47297892715706036</v>
      </c>
      <c r="O17" s="29">
        <f t="shared" si="8"/>
        <v>0.48782073457321462</v>
      </c>
      <c r="P17" s="29">
        <f t="shared" si="8"/>
        <v>0.48918534395060748</v>
      </c>
      <c r="Q17" s="29">
        <f t="shared" si="8"/>
        <v>0.45147258785144528</v>
      </c>
      <c r="R17" s="29">
        <f t="shared" ref="R17" si="9">R14/R16</f>
        <v>0.43914482400940025</v>
      </c>
    </row>
    <row r="18" spans="1:19">
      <c r="A18" s="12" t="s">
        <v>10</v>
      </c>
      <c r="Q18" s="33"/>
      <c r="R18" s="33"/>
    </row>
    <row r="19" spans="1:19">
      <c r="A19" s="22" t="s">
        <v>12</v>
      </c>
      <c r="L19" s="27"/>
      <c r="M19" s="21"/>
      <c r="N19" s="21"/>
      <c r="O19" s="21"/>
      <c r="P19" s="21"/>
      <c r="Q19" s="21"/>
      <c r="R19" s="21"/>
    </row>
    <row r="20" spans="1:19">
      <c r="A20" s="22" t="s">
        <v>19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  <c r="S20" s="35"/>
    </row>
    <row r="21" spans="1:19">
      <c r="A21" s="23"/>
      <c r="M21" s="27"/>
      <c r="N21" s="27"/>
      <c r="O21" s="32"/>
      <c r="P21" s="27"/>
      <c r="Q21" s="31"/>
      <c r="R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2020-01-07T10:33:47Z</cp:lastPrinted>
  <dcterms:created xsi:type="dcterms:W3CDTF">2014-09-18T09:05:36Z</dcterms:created>
  <dcterms:modified xsi:type="dcterms:W3CDTF">2021-10-08T08:09:18Z</dcterms:modified>
</cp:coreProperties>
</file>