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2" windowWidth="15600" windowHeight="7932"/>
  </bookViews>
  <sheets>
    <sheet name="2022" sheetId="1" r:id="rId1"/>
  </sheets>
  <calcPr calcId="124519"/>
</workbook>
</file>

<file path=xl/calcChain.xml><?xml version="1.0" encoding="utf-8"?>
<calcChain xmlns="http://schemas.openxmlformats.org/spreadsheetml/2006/main">
  <c r="C235" i="1"/>
  <c r="D235"/>
  <c r="E235"/>
  <c r="F235"/>
  <c r="G235"/>
  <c r="H235"/>
  <c r="I235"/>
  <c r="J235"/>
  <c r="K235"/>
  <c r="B235"/>
  <c r="C220"/>
  <c r="D220"/>
  <c r="E220"/>
  <c r="F220"/>
  <c r="G220"/>
  <c r="H220"/>
  <c r="I220"/>
  <c r="J220"/>
  <c r="K220"/>
  <c r="B220"/>
  <c r="C209"/>
  <c r="D209"/>
  <c r="E209"/>
  <c r="F209"/>
  <c r="G209"/>
  <c r="H209"/>
  <c r="I209"/>
  <c r="J209"/>
  <c r="K209"/>
  <c r="B209"/>
  <c r="C198"/>
  <c r="D198"/>
  <c r="E198"/>
  <c r="F198"/>
  <c r="G198"/>
  <c r="H198"/>
  <c r="I198"/>
  <c r="J198"/>
  <c r="K198"/>
  <c r="B198"/>
  <c r="C183"/>
  <c r="D183"/>
  <c r="E183"/>
  <c r="F183"/>
  <c r="G183"/>
  <c r="H183"/>
  <c r="I183"/>
  <c r="J183"/>
  <c r="K183"/>
  <c r="B183"/>
  <c r="C168"/>
  <c r="D168"/>
  <c r="E168"/>
  <c r="F168"/>
  <c r="G168"/>
  <c r="H168"/>
  <c r="I168"/>
  <c r="J168"/>
  <c r="K168"/>
  <c r="B168"/>
  <c r="C154"/>
  <c r="D154"/>
  <c r="E154"/>
  <c r="F154"/>
  <c r="G154"/>
  <c r="H154"/>
  <c r="I154"/>
  <c r="J154"/>
  <c r="K154"/>
  <c r="B154"/>
  <c r="D272"/>
  <c r="E271" s="1"/>
  <c r="B272"/>
  <c r="C269" s="1"/>
  <c r="L35"/>
  <c r="L49"/>
  <c r="L64"/>
  <c r="L79"/>
  <c r="L90"/>
  <c r="L102"/>
  <c r="L117"/>
  <c r="L132"/>
  <c r="J245"/>
  <c r="I245"/>
  <c r="H245"/>
  <c r="G245"/>
  <c r="F245"/>
  <c r="E245"/>
  <c r="D245"/>
  <c r="C245"/>
  <c r="B245"/>
  <c r="J230"/>
  <c r="I230"/>
  <c r="H230"/>
  <c r="G230"/>
  <c r="F230"/>
  <c r="E230"/>
  <c r="D230"/>
  <c r="C230"/>
  <c r="B230"/>
  <c r="J215"/>
  <c r="I215"/>
  <c r="H215"/>
  <c r="G215"/>
  <c r="F215"/>
  <c r="E215"/>
  <c r="D215"/>
  <c r="C215"/>
  <c r="B215"/>
  <c r="J204"/>
  <c r="I204"/>
  <c r="H204"/>
  <c r="G204"/>
  <c r="F204"/>
  <c r="E204"/>
  <c r="D204"/>
  <c r="C204"/>
  <c r="B204"/>
  <c r="J193"/>
  <c r="I193"/>
  <c r="H193"/>
  <c r="G193"/>
  <c r="F193"/>
  <c r="E193"/>
  <c r="D193"/>
  <c r="C193"/>
  <c r="B193"/>
  <c r="J178"/>
  <c r="I178"/>
  <c r="H178"/>
  <c r="G178"/>
  <c r="F178"/>
  <c r="E178"/>
  <c r="D178"/>
  <c r="C178"/>
  <c r="B178"/>
  <c r="J163"/>
  <c r="I163"/>
  <c r="H163"/>
  <c r="G163"/>
  <c r="F163"/>
  <c r="E163"/>
  <c r="D163"/>
  <c r="C163"/>
  <c r="B163"/>
  <c r="J149"/>
  <c r="I149"/>
  <c r="H149"/>
  <c r="G149"/>
  <c r="F149"/>
  <c r="E149"/>
  <c r="D149"/>
  <c r="C149"/>
  <c r="B149"/>
  <c r="N122"/>
  <c r="N107"/>
  <c r="N96"/>
  <c r="N84"/>
  <c r="N69"/>
  <c r="N54"/>
  <c r="N40"/>
  <c r="B49"/>
  <c r="C49"/>
  <c r="D49"/>
  <c r="E49"/>
  <c r="F49"/>
  <c r="G49"/>
  <c r="H49"/>
  <c r="K245"/>
  <c r="K230"/>
  <c r="K215"/>
  <c r="K204"/>
  <c r="K193"/>
  <c r="K178"/>
  <c r="K163"/>
  <c r="K149"/>
  <c r="E253" l="1"/>
  <c r="C252"/>
  <c r="C251"/>
  <c r="C268"/>
  <c r="C267"/>
  <c r="E262"/>
  <c r="C262"/>
  <c r="C257"/>
  <c r="C256"/>
  <c r="E261"/>
  <c r="E270"/>
  <c r="E258"/>
  <c r="E269"/>
  <c r="E257"/>
  <c r="E266"/>
  <c r="E254"/>
  <c r="E265"/>
  <c r="C255"/>
  <c r="C261"/>
  <c r="C266"/>
  <c r="C271"/>
  <c r="C260"/>
  <c r="C254"/>
  <c r="C259"/>
  <c r="C265"/>
  <c r="C270"/>
  <c r="C264"/>
  <c r="C253"/>
  <c r="C258"/>
  <c r="C263"/>
  <c r="E252"/>
  <c r="E256"/>
  <c r="E260"/>
  <c r="E264"/>
  <c r="E268"/>
  <c r="E251"/>
  <c r="E255"/>
  <c r="E259"/>
  <c r="E263"/>
  <c r="E267"/>
  <c r="E272" l="1"/>
  <c r="C272"/>
  <c r="N131"/>
  <c r="N130"/>
  <c r="N129"/>
  <c r="N128"/>
  <c r="N127"/>
  <c r="N126"/>
  <c r="N125"/>
  <c r="N124"/>
  <c r="N123"/>
  <c r="N116"/>
  <c r="N115"/>
  <c r="N114"/>
  <c r="N113"/>
  <c r="N112"/>
  <c r="N111"/>
  <c r="N110"/>
  <c r="N109"/>
  <c r="N108"/>
  <c r="N101"/>
  <c r="N100"/>
  <c r="N99"/>
  <c r="N98"/>
  <c r="N97"/>
  <c r="N92"/>
  <c r="N89"/>
  <c r="N88"/>
  <c r="N87"/>
  <c r="N86"/>
  <c r="N85"/>
  <c r="N78"/>
  <c r="N77"/>
  <c r="N76"/>
  <c r="N75"/>
  <c r="N74"/>
  <c r="N73"/>
  <c r="N72"/>
  <c r="N71"/>
  <c r="N70"/>
  <c r="N63"/>
  <c r="N62"/>
  <c r="N61"/>
  <c r="N60"/>
  <c r="N59"/>
  <c r="N58"/>
  <c r="N57"/>
  <c r="N56"/>
  <c r="N55"/>
  <c r="N48"/>
  <c r="N47"/>
  <c r="N46"/>
  <c r="N45"/>
  <c r="N44"/>
  <c r="N43"/>
  <c r="N42"/>
  <c r="N41"/>
  <c r="N37"/>
  <c r="N34"/>
  <c r="N33"/>
  <c r="N32"/>
  <c r="N31"/>
  <c r="N30"/>
  <c r="N29"/>
  <c r="N28"/>
  <c r="N27"/>
  <c r="M35"/>
  <c r="M49"/>
  <c r="M64"/>
  <c r="M79"/>
  <c r="M90"/>
  <c r="M102"/>
  <c r="M117"/>
  <c r="M132"/>
  <c r="K35"/>
  <c r="K49"/>
  <c r="K64"/>
  <c r="K79"/>
  <c r="K90"/>
  <c r="K102"/>
  <c r="K117"/>
  <c r="K132"/>
  <c r="J90"/>
  <c r="J102"/>
  <c r="J117"/>
  <c r="J132"/>
  <c r="J79"/>
  <c r="J64"/>
  <c r="J49"/>
  <c r="J35"/>
  <c r="I132"/>
  <c r="I117"/>
  <c r="I102"/>
  <c r="I90"/>
  <c r="I79"/>
  <c r="I64"/>
  <c r="I49"/>
  <c r="I35"/>
  <c r="H132"/>
  <c r="H117"/>
  <c r="H102"/>
  <c r="H90"/>
  <c r="H79"/>
  <c r="H64"/>
  <c r="H35"/>
  <c r="G35"/>
  <c r="G64"/>
  <c r="G79"/>
  <c r="G90"/>
  <c r="G102"/>
  <c r="G117"/>
  <c r="G132"/>
  <c r="F132"/>
  <c r="F117"/>
  <c r="F102"/>
  <c r="F90"/>
  <c r="F79"/>
  <c r="F64"/>
  <c r="F35"/>
  <c r="E132"/>
  <c r="E117"/>
  <c r="E102"/>
  <c r="E90"/>
  <c r="E79"/>
  <c r="E64"/>
  <c r="E35"/>
  <c r="D132"/>
  <c r="D117"/>
  <c r="D102"/>
  <c r="D90"/>
  <c r="D79"/>
  <c r="D64"/>
  <c r="D35"/>
  <c r="C132"/>
  <c r="C117"/>
  <c r="C102"/>
  <c r="C90"/>
  <c r="C79"/>
  <c r="C64"/>
  <c r="C35"/>
  <c r="B132" l="1"/>
  <c r="N132" s="1"/>
  <c r="B117"/>
  <c r="N117" s="1"/>
  <c r="B102"/>
  <c r="N102" s="1"/>
  <c r="B90"/>
  <c r="N90" s="1"/>
  <c r="B79"/>
  <c r="N79" s="1"/>
  <c r="B64"/>
  <c r="N64" s="1"/>
  <c r="N49"/>
  <c r="B35"/>
  <c r="N35" s="1"/>
</calcChain>
</file>

<file path=xl/sharedStrings.xml><?xml version="1.0" encoding="utf-8"?>
<sst xmlns="http://schemas.openxmlformats.org/spreadsheetml/2006/main" count="320" uniqueCount="102">
  <si>
    <t>FRUITS DE MER</t>
  </si>
  <si>
    <t>HUILES ESSENTIELLES</t>
  </si>
  <si>
    <t>NICKEL_COBALT</t>
  </si>
  <si>
    <t>PRODUITS DES INDUSTRIES ALIMENTAIRES</t>
  </si>
  <si>
    <t>PRODUITS MINERAUX</t>
  </si>
  <si>
    <t>TEXTILE</t>
  </si>
  <si>
    <t>AUTRES</t>
  </si>
  <si>
    <t>Groupes de produits</t>
  </si>
  <si>
    <t>Bloc</t>
  </si>
  <si>
    <t>ALENA</t>
  </si>
  <si>
    <t>ASEAN</t>
  </si>
  <si>
    <t>GRANDE_CHINE</t>
  </si>
  <si>
    <t>INDE_PAKISTAN</t>
  </si>
  <si>
    <t>JAPON_COREE</t>
  </si>
  <si>
    <t>MOYEN_ORIENT</t>
  </si>
  <si>
    <t>SADC</t>
  </si>
  <si>
    <t>UE</t>
  </si>
  <si>
    <t>Groupe d'utilisation économique</t>
  </si>
  <si>
    <t>ALIMENTATION</t>
  </si>
  <si>
    <t>ENERGIE</t>
  </si>
  <si>
    <t>EQUIPEMENT</t>
  </si>
  <si>
    <t>MATIERE PREMIERE</t>
  </si>
  <si>
    <t>AUTRES BIENS</t>
  </si>
  <si>
    <t>Export mensuel total</t>
  </si>
  <si>
    <t>Import mensuel total</t>
  </si>
  <si>
    <t>Janvier</t>
  </si>
  <si>
    <t>DEUXIEME SECTION : COMMERCE EXTERIEUR SUR LES DIX DERNIERES ANNEES</t>
  </si>
  <si>
    <t>Export total</t>
  </si>
  <si>
    <t>Import total</t>
  </si>
  <si>
    <t>PARTIE 1 : NOTE INTRODUCTIVE</t>
  </si>
  <si>
    <t>Abréviation</t>
  </si>
  <si>
    <t>Signification</t>
  </si>
  <si>
    <t>Pays de l'Accord de Libre-Echange Nord-Américain</t>
  </si>
  <si>
    <t>Association of SouthEast Asian Nations</t>
  </si>
  <si>
    <t>GRANDE CHINE</t>
  </si>
  <si>
    <t>Chine, Taiwan, Hong Kong et Macao</t>
  </si>
  <si>
    <t>JAPON-COREE</t>
  </si>
  <si>
    <t>Japon, Corée du Sud</t>
  </si>
  <si>
    <t>Southern African Development Community</t>
  </si>
  <si>
    <t>PARTIE 2 : TABLEAUX STATISTIQUES</t>
  </si>
  <si>
    <t>CEREALES_EPICES_FRUITS_LEGUMES</t>
  </si>
  <si>
    <t>Export mensuel total (FOB) en million de USD</t>
  </si>
  <si>
    <t>Import mensuel total (CAF) en million de USD</t>
  </si>
  <si>
    <t>Tableau 2.1 : Export total par type de produit (en milliard d'Ariary) - Source : DGD\DSCD</t>
  </si>
  <si>
    <t>Tableau 2.2 : Export total par type de produit (en millier de tonne) - Source : DGD\DSCD</t>
  </si>
  <si>
    <t>Tableau 2.3 : Export total par bloc géo-économique (en milliard d'Ariary) - Source : DGD\DSCD</t>
  </si>
  <si>
    <t>Tableau 2.4 : Export total par bloc géo-économique (en millier de tonne) - Source : DGD\DSCD</t>
  </si>
  <si>
    <t>Tableau 2.5 : Import total par type de produit (en milliard d'Ariary) - Source : DGD\DSCD</t>
  </si>
  <si>
    <t>Tableau 2.6 : Import total par type de produit (en millier de tonne) - Source : DGD\DSCD</t>
  </si>
  <si>
    <t>Tableau 2.7 : Import total par bloc géo-économique (en milliard d'Ariary) - Source : DGD\DSCD</t>
  </si>
  <si>
    <t>Tableau 2.8 : Import total par bloc géo-économique (en millier de tonne) - Source : DGD\DSCD</t>
  </si>
  <si>
    <t>Union Européenne à l'exclusion des Régions ultrapériphériques</t>
  </si>
  <si>
    <t>COMMERCE EXTERIEUR ET EXONERATION DE DROITS ET TAXES A L'IMPORTATION</t>
  </si>
  <si>
    <t>Février</t>
  </si>
  <si>
    <t>Somme</t>
  </si>
  <si>
    <t>Mars</t>
  </si>
  <si>
    <t>Avril</t>
  </si>
  <si>
    <t>Mai</t>
  </si>
  <si>
    <t>Juin</t>
  </si>
  <si>
    <t>Juillet</t>
  </si>
  <si>
    <t>Août</t>
  </si>
  <si>
    <t>Septembre</t>
  </si>
  <si>
    <t>Octobre</t>
  </si>
  <si>
    <t>Novembre</t>
  </si>
  <si>
    <t>Décembre</t>
  </si>
  <si>
    <t>Droits &amp; Taxes exonérés</t>
  </si>
  <si>
    <t>Montant CAF exonéré</t>
  </si>
  <si>
    <t>Motif de l'exonération</t>
  </si>
  <si>
    <t>Part</t>
  </si>
  <si>
    <t>MISSIONS DIPLOMATIQUES ET ASSIMILES</t>
  </si>
  <si>
    <t>MATERIEL MILITAIRE FORCES ETRANGERES</t>
  </si>
  <si>
    <t>L.G.I.M</t>
  </si>
  <si>
    <t>OI, ONG ET ASSIMILES</t>
  </si>
  <si>
    <t>DONS ET AIDES ALIMENTAIRES</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</si>
  <si>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</si>
  <si>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</si>
  <si>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</si>
  <si>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</si>
  <si>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</si>
  <si>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</si>
  <si>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</si>
  <si>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</si>
  <si>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</si>
  <si>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SECTEUR PUBLIC</t>
  </si>
  <si>
    <t>Montant</t>
  </si>
  <si>
    <t>ONG ETRANGERES ACCORD DE SIEGE-GVT MG</t>
  </si>
  <si>
    <t>INSTITUTIONS SPECIALISEES DE NATIONS UNIES</t>
  </si>
  <si>
    <t>DONS POUR ORGANISMES PUBLICS-PRIVES</t>
  </si>
  <si>
    <t>ENVOIS DE SECOURS ET A LA CROIX ROUGE MALAGASY</t>
  </si>
  <si>
    <t>ETABLISSEMENTS D'ENSEIGNEMENTS ETRANGERS AGREES</t>
  </si>
  <si>
    <t>ACCORDS DE COOPERATION DE DVLPT AVEC UN AUTRE ETAT</t>
  </si>
  <si>
    <t>Tableau 1.1 : Export mensuel total provisoire par type de produit (en milliard d'Ariary) - Source : DGD\DSCD</t>
  </si>
  <si>
    <t>Tableau 1.2 : Export mensuel total provisoire par type de produit (en millier de tonne) - Source : DGD\DSCD</t>
  </si>
  <si>
    <t>Tableau 1.3 : Export mensuel total provisoire par bloc géo-économique (en milliard d'Ariary) - Source : DGD\DSCD</t>
  </si>
  <si>
    <t>Tableau 1.4 : Export mensuel total provisoire par bloc géo-économique (en millier de tonne) - Source : DGD\DSCD</t>
  </si>
  <si>
    <t>Tableau 1.5 : Import mensuel total provisoire par type de produit (en milliard d'Ariary) - Source : DGD\DSCD</t>
  </si>
  <si>
    <t>Tableau 1.6 : Import mensuel total provisoire par type de produit (en millier de tonne) - Source : DGD\DSCD</t>
  </si>
  <si>
    <t>Tableau 1.7 : Import mensuel total provisoire par bloc géo-économique (en milliard d'Ariary) - Source : DGD\DSCD</t>
  </si>
  <si>
    <t>Tableau 1.8 : Import mensuel total provisoire par bloc géo-économique (en millier de tonne) - Source : DGD\DSCD</t>
  </si>
  <si>
    <t>DONS AUX PERSONALITES OFFICIELLES</t>
  </si>
  <si>
    <t>PARTIE 3 : EXONERATION DE DROITS ET TAXES A L'IMPORTATION A FIN JANVIER 2022 (en milliard d'Ariary)</t>
  </si>
  <si>
    <t>PREMIERE SECTION : COMMERCE EXTERIEUR SUR L'ANNEE 2022</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</si>
</sst>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_-* #,##0.0000\ _€_-;\-* #,##0.0000\ _€_-;_-* &quot;-&quot;??\ _€_-;_-@_-"/>
    <numFmt numFmtId="167" formatCode="#,##0.0"/>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75">
    <xf numFmtId="0" fontId="0" fillId="0" borderId="0" xfId="0"/>
    <xf numFmtId="164" fontId="1" fillId="0" borderId="0" xfId="31" applyNumberFormat="1" applyFont="1"/>
    <xf numFmtId="0" fontId="16" fillId="0" borderId="1" xfId="0" applyFont="1" applyBorder="1"/>
    <xf numFmtId="164" fontId="1" fillId="0" borderId="1" xfId="31" applyNumberFormat="1" applyFont="1" applyBorder="1"/>
    <xf numFmtId="0" fontId="16" fillId="0" borderId="0" xfId="0" applyFont="1" applyAlignment="1">
      <alignment horizontal="center"/>
    </xf>
    <xf numFmtId="0" fontId="16" fillId="0" borderId="1" xfId="0" applyFont="1" applyFill="1" applyBorder="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166" fontId="1" fillId="0" borderId="0" xfId="31" applyNumberFormat="1" applyFont="1"/>
    <xf numFmtId="0" fontId="16" fillId="0" borderId="0" xfId="0" applyFont="1" applyAlignment="1">
      <alignment horizontal="center"/>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6" fillId="0" borderId="0" xfId="0" applyFont="1" applyFill="1"/>
    <xf numFmtId="0" fontId="0" fillId="0" borderId="0" xfId="0" applyFill="1"/>
    <xf numFmtId="0" fontId="16" fillId="0" borderId="0" xfId="0" applyFont="1" applyAlignment="1">
      <alignment horizontal="center" vertical="center" wrapText="1"/>
    </xf>
    <xf numFmtId="165" fontId="16" fillId="0" borderId="0" xfId="31" applyNumberFormat="1" applyFont="1" applyFill="1"/>
    <xf numFmtId="1" fontId="16" fillId="0" borderId="0" xfId="0" applyNumberFormat="1" applyFont="1" applyAlignment="1">
      <alignment horizontal="center"/>
    </xf>
    <xf numFmtId="43" fontId="1" fillId="0" borderId="0" xfId="31" applyFont="1"/>
    <xf numFmtId="164" fontId="16" fillId="0" borderId="1" xfId="31" applyNumberFormat="1" applyFont="1" applyBorder="1"/>
    <xf numFmtId="0" fontId="16" fillId="0" borderId="0" xfId="0" applyFont="1" applyAlignment="1">
      <alignment horizontal="left" vertical="center" wrapText="1" indent="3"/>
    </xf>
    <xf numFmtId="0" fontId="16" fillId="0" borderId="0" xfId="0" applyFont="1" applyAlignment="1">
      <alignment horizontal="left" vertical="center" indent="3"/>
    </xf>
    <xf numFmtId="0" fontId="18" fillId="0" borderId="0" xfId="0" applyFont="1" applyFill="1" applyBorder="1" applyAlignment="1">
      <alignment vertical="top"/>
    </xf>
    <xf numFmtId="0" fontId="18" fillId="0" borderId="0" xfId="0" applyFont="1" applyFill="1" applyBorder="1" applyAlignment="1">
      <alignment horizontal="left" vertical="top"/>
    </xf>
    <xf numFmtId="9" fontId="1" fillId="0" borderId="0" xfId="43" applyFont="1" applyBorder="1" applyAlignment="1">
      <alignment horizontal="center" vertical="center"/>
    </xf>
    <xf numFmtId="0" fontId="16" fillId="0" borderId="0" xfId="0" applyFont="1" applyAlignment="1"/>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quotePrefix="1" applyNumberFormat="1" applyFont="1" applyFill="1" applyBorder="1" applyAlignment="1">
      <alignment horizontal="center"/>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0" fontId="16" fillId="0" borderId="0" xfId="0" applyFont="1" applyFill="1" applyBorder="1" applyAlignment="1">
      <alignment horizontal="center" vertical="center" wrapText="1"/>
    </xf>
    <xf numFmtId="165" fontId="0" fillId="0" borderId="0" xfId="0" applyNumberFormat="1" applyFill="1" applyBorder="1"/>
    <xf numFmtId="0" fontId="0" fillId="0" borderId="0" xfId="0" applyFill="1" applyBorder="1" applyAlignment="1">
      <alignment vertical="center" wrapText="1"/>
    </xf>
    <xf numFmtId="0" fontId="16" fillId="33" borderId="0" xfId="0" applyFont="1" applyFill="1"/>
    <xf numFmtId="165" fontId="16" fillId="33" borderId="0" xfId="31" quotePrefix="1" applyNumberFormat="1" applyFont="1" applyFill="1" applyAlignment="1">
      <alignment horizontal="center"/>
    </xf>
    <xf numFmtId="165" fontId="16" fillId="33" borderId="0" xfId="31" applyNumberFormat="1" applyFont="1" applyFill="1" applyAlignment="1">
      <alignment horizontal="center"/>
    </xf>
    <xf numFmtId="164" fontId="16" fillId="33" borderId="0" xfId="31" applyNumberFormat="1" applyFont="1" applyFill="1"/>
    <xf numFmtId="0" fontId="16" fillId="34" borderId="0" xfId="0" applyFont="1" applyFill="1"/>
    <xf numFmtId="164" fontId="1" fillId="34" borderId="0" xfId="31" applyNumberFormat="1" applyFont="1" applyFill="1"/>
    <xf numFmtId="164" fontId="16" fillId="34" borderId="0" xfId="31" applyNumberFormat="1" applyFont="1" applyFill="1"/>
    <xf numFmtId="165" fontId="16" fillId="33" borderId="0" xfId="31" applyNumberFormat="1" applyFont="1" applyFill="1"/>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7" fontId="17" fillId="35" borderId="18" xfId="0" applyNumberFormat="1" applyFont="1" applyFill="1" applyBorder="1" applyAlignment="1">
      <alignment horizontal="right" vertical="top" wrapText="1"/>
    </xf>
    <xf numFmtId="167" fontId="17" fillId="35" borderId="19" xfId="0" applyNumberFormat="1" applyFont="1" applyFill="1" applyBorder="1" applyAlignment="1">
      <alignment horizontal="center" vertical="top" wrapText="1"/>
    </xf>
    <xf numFmtId="167" fontId="17" fillId="35" borderId="20" xfId="0" applyNumberFormat="1" applyFont="1" applyFill="1" applyBorder="1" applyAlignment="1">
      <alignment horizontal="center" vertical="top" wrapText="1"/>
    </xf>
    <xf numFmtId="167"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7" fontId="17" fillId="35" borderId="20" xfId="0" applyNumberFormat="1" applyFont="1" applyFill="1" applyBorder="1"/>
    <xf numFmtId="9" fontId="17" fillId="35" borderId="23" xfId="43" applyFont="1" applyFill="1" applyBorder="1" applyAlignment="1">
      <alignment horizontal="center"/>
    </xf>
    <xf numFmtId="167" fontId="17" fillId="35" borderId="0" xfId="0" applyNumberFormat="1" applyFont="1" applyFill="1" applyBorder="1"/>
    <xf numFmtId="9" fontId="17" fillId="35" borderId="0" xfId="43" applyFont="1" applyFill="1" applyBorder="1" applyAlignment="1">
      <alignment horizontal="center"/>
    </xf>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167" fontId="17" fillId="35" borderId="16" xfId="0" applyNumberFormat="1" applyFont="1" applyFill="1" applyBorder="1" applyAlignment="1">
      <alignment horizontal="center" vertical="center" wrapText="1"/>
    </xf>
    <xf numFmtId="167" fontId="17" fillId="35" borderId="17" xfId="0" applyNumberFormat="1" applyFont="1" applyFill="1" applyBorder="1" applyAlignment="1">
      <alignment horizontal="center" vertical="center" wrapText="1"/>
    </xf>
    <xf numFmtId="167" fontId="17" fillId="35" borderId="0" xfId="0" applyNumberFormat="1" applyFont="1" applyFill="1" applyBorder="1" applyAlignment="1">
      <alignment horizontal="center" vertical="center" wrapText="1"/>
    </xf>
    <xf numFmtId="0" fontId="0" fillId="0" borderId="13" xfId="0" applyBorder="1" applyAlignment="1">
      <alignment horizontal="left" vertical="top" wrapText="1"/>
    </xf>
    <xf numFmtId="0" fontId="19" fillId="0" borderId="0" xfId="0" applyFont="1" applyAlignment="1">
      <alignment horizontal="center"/>
    </xf>
    <xf numFmtId="164" fontId="0" fillId="0" borderId="0" xfId="31" applyNumberFormat="1" applyFont="1"/>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0</xdr:rowOff>
    </xdr:from>
    <xdr:to>
      <xdr:col>10</xdr:col>
      <xdr:colOff>685800</xdr:colOff>
      <xdr:row>8</xdr:row>
      <xdr:rowOff>180975</xdr:rowOff>
    </xdr:to>
    <xdr:sp macro="" textlink="">
      <xdr:nvSpPr>
        <xdr:cNvPr id="5" name="ZoneTexte 4"/>
        <xdr:cNvSpPr txBox="1"/>
      </xdr:nvSpPr>
      <xdr:spPr>
        <a:xfrm>
          <a:off x="38100" y="590550"/>
          <a:ext cx="9458325"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et aux exportations de Madagascar en direct de / ou vers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274"/>
  <sheetViews>
    <sheetView showGridLines="0" tabSelected="1" workbookViewId="0">
      <selection activeCell="G255" sqref="G255"/>
    </sheetView>
  </sheetViews>
  <sheetFormatPr baseColWidth="10" defaultRowHeight="14.4"/>
  <cols>
    <col min="1" max="1" width="36.6640625" customWidth="1"/>
    <col min="2" max="3" width="12.33203125" style="1" customWidth="1"/>
    <col min="4" max="4" width="10.77734375" style="1" customWidth="1"/>
    <col min="5" max="5" width="10.44140625" style="1" customWidth="1"/>
    <col min="6" max="6" width="12" style="1" customWidth="1"/>
    <col min="7" max="7" width="12.33203125" style="1" customWidth="1"/>
    <col min="8" max="11" width="11.6640625" style="1" customWidth="1"/>
    <col min="12" max="13" width="11.5546875" style="1" customWidth="1"/>
    <col min="14" max="14" width="12.6640625" style="1" bestFit="1" customWidth="1"/>
    <col min="15" max="15" width="11.5546875" style="33"/>
    <col min="16" max="16" width="11.44140625" style="33"/>
    <col min="17" max="18" width="11.44140625" style="1"/>
  </cols>
  <sheetData>
    <row r="1" spans="1:12" ht="15.6">
      <c r="A1" s="62" t="s">
        <v>52</v>
      </c>
      <c r="B1" s="62"/>
      <c r="C1" s="62"/>
      <c r="D1" s="62"/>
      <c r="E1" s="62"/>
      <c r="F1" s="62"/>
      <c r="G1" s="62"/>
      <c r="H1" s="62"/>
      <c r="I1" s="62"/>
      <c r="J1" s="62"/>
      <c r="K1" s="62"/>
      <c r="L1" s="15"/>
    </row>
    <row r="2" spans="1:12" ht="15.6">
      <c r="A2" s="8" t="s">
        <v>29</v>
      </c>
    </row>
    <row r="9" spans="1:12" ht="15.75" customHeight="1" thickBot="1"/>
    <row r="10" spans="1:12" ht="15.75" customHeight="1" thickBot="1">
      <c r="A10" s="9" t="s">
        <v>30</v>
      </c>
      <c r="B10" s="63" t="s">
        <v>31</v>
      </c>
      <c r="C10" s="64"/>
      <c r="D10" s="64"/>
      <c r="E10" s="64"/>
      <c r="F10" s="64"/>
      <c r="G10" s="64"/>
      <c r="H10" s="64"/>
      <c r="I10" s="64"/>
      <c r="J10" s="64"/>
      <c r="K10" s="65"/>
      <c r="L10" s="16"/>
    </row>
    <row r="11" spans="1:12" ht="15.75" customHeight="1" thickBot="1">
      <c r="A11" s="10" t="s">
        <v>9</v>
      </c>
      <c r="B11" s="66" t="s">
        <v>32</v>
      </c>
      <c r="C11" s="67"/>
      <c r="D11" s="67"/>
      <c r="E11" s="67"/>
      <c r="F11" s="67"/>
      <c r="G11" s="67"/>
      <c r="H11" s="67"/>
      <c r="I11" s="67"/>
      <c r="J11" s="67"/>
      <c r="K11" s="68"/>
      <c r="L11" s="17"/>
    </row>
    <row r="12" spans="1:12" ht="15.75" customHeight="1" thickBot="1">
      <c r="A12" s="10" t="s">
        <v>10</v>
      </c>
      <c r="B12" s="66" t="s">
        <v>33</v>
      </c>
      <c r="C12" s="67"/>
      <c r="D12" s="67"/>
      <c r="E12" s="67"/>
      <c r="F12" s="67"/>
      <c r="G12" s="67"/>
      <c r="H12" s="67"/>
      <c r="I12" s="67"/>
      <c r="J12" s="67"/>
      <c r="K12" s="68"/>
      <c r="L12" s="17"/>
    </row>
    <row r="13" spans="1:12" ht="15.75" customHeight="1" thickBot="1">
      <c r="A13" s="10" t="s">
        <v>34</v>
      </c>
      <c r="B13" s="66" t="s">
        <v>35</v>
      </c>
      <c r="C13" s="67"/>
      <c r="D13" s="67"/>
      <c r="E13" s="67"/>
      <c r="F13" s="67"/>
      <c r="G13" s="67"/>
      <c r="H13" s="67"/>
      <c r="I13" s="67"/>
      <c r="J13" s="67"/>
      <c r="K13" s="68"/>
      <c r="L13" s="17"/>
    </row>
    <row r="14" spans="1:12" ht="15.75" customHeight="1" thickBot="1">
      <c r="A14" s="10" t="s">
        <v>36</v>
      </c>
      <c r="B14" s="66" t="s">
        <v>37</v>
      </c>
      <c r="C14" s="67"/>
      <c r="D14" s="67"/>
      <c r="E14" s="67"/>
      <c r="F14" s="67"/>
      <c r="G14" s="67"/>
      <c r="H14" s="67"/>
      <c r="I14" s="67"/>
      <c r="J14" s="67"/>
      <c r="K14" s="68"/>
      <c r="L14" s="17"/>
    </row>
    <row r="15" spans="1:12" ht="15.75" customHeight="1" thickBot="1">
      <c r="A15" s="10" t="s">
        <v>15</v>
      </c>
      <c r="B15" s="66" t="s">
        <v>38</v>
      </c>
      <c r="C15" s="67"/>
      <c r="D15" s="67"/>
      <c r="E15" s="67"/>
      <c r="F15" s="67"/>
      <c r="G15" s="67"/>
      <c r="H15" s="67"/>
      <c r="I15" s="67"/>
      <c r="J15" s="67"/>
      <c r="K15" s="68"/>
      <c r="L15" s="17"/>
    </row>
    <row r="16" spans="1:12" ht="15.75" customHeight="1" thickBot="1">
      <c r="A16" s="10" t="s">
        <v>16</v>
      </c>
      <c r="B16" s="72" t="s">
        <v>51</v>
      </c>
      <c r="C16" s="67"/>
      <c r="D16" s="67"/>
      <c r="E16" s="67"/>
      <c r="F16" s="67"/>
      <c r="G16" s="67"/>
      <c r="H16" s="67"/>
      <c r="I16" s="67"/>
      <c r="J16" s="67"/>
      <c r="K16" s="68"/>
      <c r="L16" s="17"/>
    </row>
    <row r="20" spans="1:18" ht="15.6">
      <c r="A20" s="11" t="s">
        <v>39</v>
      </c>
    </row>
    <row r="22" spans="1:18" ht="15.6">
      <c r="A22" s="73" t="s">
        <v>101</v>
      </c>
      <c r="B22" s="73"/>
      <c r="C22" s="73"/>
      <c r="D22" s="73"/>
      <c r="E22" s="73"/>
      <c r="F22" s="73"/>
      <c r="G22" s="73"/>
      <c r="H22" s="73"/>
      <c r="I22" s="73"/>
      <c r="J22" s="73"/>
      <c r="K22" s="73"/>
      <c r="L22" s="14"/>
    </row>
    <row r="24" spans="1:18" s="7" customFormat="1" ht="14.4" customHeight="1">
      <c r="A24" s="26" t="s">
        <v>91</v>
      </c>
      <c r="B24" s="25"/>
      <c r="C24" s="25"/>
      <c r="D24" s="25"/>
      <c r="E24" s="25"/>
      <c r="F24" s="25"/>
      <c r="G24" s="25"/>
      <c r="H24" s="25"/>
      <c r="I24" s="25"/>
      <c r="J24" s="6"/>
      <c r="K24" s="6"/>
      <c r="L24" s="6"/>
      <c r="M24" s="6"/>
      <c r="N24" s="6"/>
      <c r="O24" s="34"/>
      <c r="P24" s="34"/>
      <c r="Q24" s="6"/>
      <c r="R24" s="6"/>
    </row>
    <row r="25" spans="1:18">
      <c r="B25"/>
    </row>
    <row r="26" spans="1:18">
      <c r="A26" s="42" t="s">
        <v>7</v>
      </c>
      <c r="B26" s="43" t="s">
        <v>25</v>
      </c>
      <c r="C26" s="43" t="s">
        <v>53</v>
      </c>
      <c r="D26" s="43" t="s">
        <v>55</v>
      </c>
      <c r="E26" s="43" t="s">
        <v>56</v>
      </c>
      <c r="F26" s="43" t="s">
        <v>57</v>
      </c>
      <c r="G26" s="43" t="s">
        <v>58</v>
      </c>
      <c r="H26" s="43" t="s">
        <v>59</v>
      </c>
      <c r="I26" s="43" t="s">
        <v>60</v>
      </c>
      <c r="J26" s="43" t="s">
        <v>61</v>
      </c>
      <c r="K26" s="43" t="s">
        <v>62</v>
      </c>
      <c r="L26" s="43" t="s">
        <v>63</v>
      </c>
      <c r="M26" s="43" t="s">
        <v>64</v>
      </c>
      <c r="N26" s="44" t="s">
        <v>54</v>
      </c>
      <c r="O26" s="35"/>
      <c r="P26" s="36"/>
      <c r="Q26"/>
      <c r="R26"/>
    </row>
    <row r="27" spans="1:18">
      <c r="A27" s="2" t="s">
        <v>40</v>
      </c>
      <c r="B27" s="3">
        <v>524.87383167199994</v>
      </c>
      <c r="C27" s="3"/>
      <c r="D27" s="3"/>
      <c r="E27" s="3"/>
      <c r="F27" s="3"/>
      <c r="G27" s="3"/>
      <c r="H27" s="3"/>
      <c r="I27" s="3"/>
      <c r="J27" s="3"/>
      <c r="K27" s="3"/>
      <c r="L27" s="3"/>
      <c r="M27" s="3"/>
      <c r="N27" s="24">
        <f>SUM(B27:M27)</f>
        <v>524.87383167199994</v>
      </c>
      <c r="O27" s="37"/>
      <c r="P27" s="38"/>
      <c r="Q27"/>
      <c r="R27"/>
    </row>
    <row r="28" spans="1:18">
      <c r="A28" s="2" t="s">
        <v>0</v>
      </c>
      <c r="B28" s="3">
        <v>23.306950354999998</v>
      </c>
      <c r="C28" s="3"/>
      <c r="D28" s="3"/>
      <c r="E28" s="3"/>
      <c r="F28" s="3"/>
      <c r="G28" s="3"/>
      <c r="H28" s="3"/>
      <c r="I28" s="3"/>
      <c r="J28" s="3"/>
      <c r="K28" s="3"/>
      <c r="L28" s="3"/>
      <c r="M28" s="3"/>
      <c r="N28" s="24">
        <f t="shared" ref="N28:N35" si="0">SUM(B28:M28)</f>
        <v>23.306950354999998</v>
      </c>
      <c r="O28" s="37"/>
      <c r="P28" s="38"/>
      <c r="Q28"/>
      <c r="R28"/>
    </row>
    <row r="29" spans="1:18">
      <c r="A29" s="2" t="s">
        <v>1</v>
      </c>
      <c r="B29" s="3">
        <v>24.228014612000003</v>
      </c>
      <c r="C29" s="3"/>
      <c r="D29" s="3"/>
      <c r="E29" s="3"/>
      <c r="F29" s="3"/>
      <c r="G29" s="3"/>
      <c r="H29" s="3"/>
      <c r="I29" s="3"/>
      <c r="J29" s="3"/>
      <c r="K29" s="3"/>
      <c r="L29" s="3"/>
      <c r="M29" s="3"/>
      <c r="N29" s="24">
        <f t="shared" si="0"/>
        <v>24.228014612000003</v>
      </c>
      <c r="O29" s="37"/>
      <c r="P29" s="38"/>
      <c r="Q29"/>
      <c r="R29"/>
    </row>
    <row r="30" spans="1:18">
      <c r="A30" s="2" t="s">
        <v>2</v>
      </c>
      <c r="B30" s="3">
        <v>335.53787933499996</v>
      </c>
      <c r="C30" s="3"/>
      <c r="D30" s="3"/>
      <c r="E30" s="3"/>
      <c r="F30" s="3"/>
      <c r="G30" s="3"/>
      <c r="H30" s="3"/>
      <c r="I30" s="3"/>
      <c r="J30" s="3"/>
      <c r="K30" s="3"/>
      <c r="L30" s="3"/>
      <c r="M30" s="3"/>
      <c r="N30" s="24">
        <f t="shared" si="0"/>
        <v>335.53787933499996</v>
      </c>
      <c r="O30" s="37"/>
      <c r="P30" s="38"/>
      <c r="Q30"/>
      <c r="R30"/>
    </row>
    <row r="31" spans="1:18">
      <c r="A31" s="2" t="s">
        <v>3</v>
      </c>
      <c r="B31" s="3">
        <v>13.101113918999996</v>
      </c>
      <c r="C31" s="3"/>
      <c r="D31" s="3"/>
      <c r="E31" s="3"/>
      <c r="F31" s="3"/>
      <c r="G31" s="3"/>
      <c r="H31" s="3"/>
      <c r="I31" s="3"/>
      <c r="J31" s="3"/>
      <c r="K31" s="3"/>
      <c r="L31" s="3"/>
      <c r="M31" s="3"/>
      <c r="N31" s="24">
        <f t="shared" si="0"/>
        <v>13.101113918999996</v>
      </c>
      <c r="O31" s="37"/>
      <c r="P31" s="38"/>
      <c r="Q31"/>
      <c r="R31"/>
    </row>
    <row r="32" spans="1:18">
      <c r="A32" s="2" t="s">
        <v>4</v>
      </c>
      <c r="B32" s="3">
        <v>85.003874989999986</v>
      </c>
      <c r="C32" s="3"/>
      <c r="D32" s="3"/>
      <c r="E32" s="3"/>
      <c r="F32" s="3"/>
      <c r="G32" s="3"/>
      <c r="H32" s="3"/>
      <c r="I32" s="3"/>
      <c r="J32" s="3"/>
      <c r="K32" s="3"/>
      <c r="L32" s="3"/>
      <c r="M32" s="3"/>
      <c r="N32" s="24">
        <f t="shared" si="0"/>
        <v>85.003874989999986</v>
      </c>
      <c r="O32" s="37"/>
      <c r="P32" s="38"/>
      <c r="Q32"/>
      <c r="R32"/>
    </row>
    <row r="33" spans="1:20">
      <c r="A33" s="2" t="s">
        <v>5</v>
      </c>
      <c r="B33" s="3">
        <v>159.9010795869998</v>
      </c>
      <c r="C33" s="3"/>
      <c r="D33" s="3"/>
      <c r="E33" s="3"/>
      <c r="F33" s="3"/>
      <c r="G33" s="3"/>
      <c r="H33" s="3"/>
      <c r="I33" s="3"/>
      <c r="J33" s="3"/>
      <c r="K33" s="3"/>
      <c r="L33" s="3"/>
      <c r="M33" s="3"/>
      <c r="N33" s="24">
        <f t="shared" si="0"/>
        <v>159.9010795869998</v>
      </c>
      <c r="O33" s="37"/>
      <c r="P33" s="38"/>
      <c r="Q33"/>
      <c r="R33"/>
    </row>
    <row r="34" spans="1:20">
      <c r="A34" s="2" t="s">
        <v>6</v>
      </c>
      <c r="B34" s="3">
        <v>80.85526702599995</v>
      </c>
      <c r="C34" s="3"/>
      <c r="D34" s="3"/>
      <c r="E34" s="3"/>
      <c r="F34" s="3"/>
      <c r="G34" s="3"/>
      <c r="H34" s="3"/>
      <c r="I34" s="3"/>
      <c r="J34" s="3"/>
      <c r="K34" s="3"/>
      <c r="L34" s="3"/>
      <c r="M34" s="3"/>
      <c r="N34" s="24">
        <f t="shared" si="0"/>
        <v>80.85526702599995</v>
      </c>
      <c r="O34" s="37"/>
      <c r="P34" s="38"/>
      <c r="Q34"/>
      <c r="R34"/>
    </row>
    <row r="35" spans="1:20">
      <c r="A35" s="42" t="s">
        <v>23</v>
      </c>
      <c r="B35" s="45">
        <f t="shared" ref="B35:C35" si="1">SUM(B27:B34)</f>
        <v>1246.8080114959996</v>
      </c>
      <c r="C35" s="45">
        <f t="shared" si="1"/>
        <v>0</v>
      </c>
      <c r="D35" s="45">
        <f t="shared" ref="D35:E35" si="2">SUM(D27:D34)</f>
        <v>0</v>
      </c>
      <c r="E35" s="45">
        <f t="shared" si="2"/>
        <v>0</v>
      </c>
      <c r="F35" s="45">
        <f t="shared" ref="F35:G35" si="3">SUM(F27:F34)</f>
        <v>0</v>
      </c>
      <c r="G35" s="45">
        <f t="shared" si="3"/>
        <v>0</v>
      </c>
      <c r="H35" s="45">
        <f t="shared" ref="H35:I35" si="4">SUM(H27:H34)</f>
        <v>0</v>
      </c>
      <c r="I35" s="45">
        <f t="shared" si="4"/>
        <v>0</v>
      </c>
      <c r="J35" s="45">
        <f t="shared" ref="J35:K35" si="5">SUM(J27:J34)</f>
        <v>0</v>
      </c>
      <c r="K35" s="45">
        <f t="shared" si="5"/>
        <v>0</v>
      </c>
      <c r="L35" s="45">
        <f t="shared" ref="L35:M35" si="6">SUM(L27:L34)</f>
        <v>0</v>
      </c>
      <c r="M35" s="45">
        <f t="shared" si="6"/>
        <v>0</v>
      </c>
      <c r="N35" s="45">
        <f t="shared" si="0"/>
        <v>1246.8080114959996</v>
      </c>
      <c r="O35" s="37"/>
      <c r="P35" s="38"/>
      <c r="Q35"/>
      <c r="R35"/>
    </row>
    <row r="36" spans="1:20" s="19" customFormat="1">
      <c r="A36" s="18"/>
      <c r="B36" s="21"/>
      <c r="C36" s="21"/>
      <c r="D36" s="21"/>
      <c r="E36" s="21"/>
      <c r="F36" s="21"/>
      <c r="G36" s="21"/>
      <c r="H36" s="21"/>
      <c r="I36" s="21"/>
      <c r="J36" s="21"/>
      <c r="K36" s="21"/>
      <c r="L36" s="21"/>
      <c r="O36" s="32"/>
      <c r="P36" s="32"/>
    </row>
    <row r="37" spans="1:20">
      <c r="A37" s="46" t="s">
        <v>41</v>
      </c>
      <c r="B37" s="47">
        <v>315.22469738152108</v>
      </c>
      <c r="C37" s="47"/>
      <c r="D37" s="47"/>
      <c r="E37" s="47"/>
      <c r="F37" s="47"/>
      <c r="G37" s="47"/>
      <c r="H37" s="47"/>
      <c r="I37" s="47"/>
      <c r="J37" s="47"/>
      <c r="K37" s="47"/>
      <c r="L37" s="47"/>
      <c r="M37" s="47"/>
      <c r="N37" s="48">
        <f>SUM(B37:M37)</f>
        <v>315.22469738152108</v>
      </c>
      <c r="O37" s="37"/>
      <c r="P37" s="38"/>
      <c r="Q37"/>
      <c r="R37"/>
    </row>
    <row r="38" spans="1:20" s="7" customFormat="1" ht="14.4" customHeight="1">
      <c r="A38" s="26" t="s">
        <v>92</v>
      </c>
      <c r="B38" s="1"/>
      <c r="C38" s="26"/>
      <c r="D38" s="26"/>
      <c r="E38" s="26"/>
      <c r="F38" s="26"/>
      <c r="G38" s="26"/>
      <c r="H38" s="26"/>
      <c r="I38" s="26"/>
      <c r="N38" s="20"/>
      <c r="O38" s="39"/>
      <c r="P38" s="34"/>
      <c r="Q38" s="6"/>
      <c r="R38" s="6"/>
      <c r="S38" s="6"/>
      <c r="T38" s="6"/>
    </row>
    <row r="39" spans="1:20">
      <c r="A39" s="4"/>
      <c r="B39" s="22"/>
      <c r="C39" s="22"/>
      <c r="D39" s="22"/>
      <c r="E39" s="22"/>
      <c r="F39" s="22"/>
      <c r="G39" s="22"/>
      <c r="H39" s="22"/>
      <c r="I39" s="22"/>
      <c r="J39" s="22"/>
      <c r="K39" s="22"/>
      <c r="L39" s="22"/>
      <c r="M39" s="22"/>
      <c r="S39" s="1"/>
      <c r="T39" s="1"/>
    </row>
    <row r="40" spans="1:20">
      <c r="A40" s="42" t="s">
        <v>7</v>
      </c>
      <c r="B40" s="43" t="s">
        <v>25</v>
      </c>
      <c r="C40" s="43" t="s">
        <v>53</v>
      </c>
      <c r="D40" s="43" t="s">
        <v>55</v>
      </c>
      <c r="E40" s="43" t="s">
        <v>56</v>
      </c>
      <c r="F40" s="43" t="s">
        <v>57</v>
      </c>
      <c r="G40" s="43" t="s">
        <v>58</v>
      </c>
      <c r="H40" s="43" t="s">
        <v>59</v>
      </c>
      <c r="I40" s="43" t="s">
        <v>60</v>
      </c>
      <c r="J40" s="43" t="s">
        <v>61</v>
      </c>
      <c r="K40" s="43" t="s">
        <v>62</v>
      </c>
      <c r="L40" s="43" t="s">
        <v>63</v>
      </c>
      <c r="M40" s="43" t="s">
        <v>64</v>
      </c>
      <c r="N40" s="43" t="str">
        <f>N26</f>
        <v>Somme</v>
      </c>
      <c r="O40" s="35"/>
      <c r="P40" s="40"/>
      <c r="Q40"/>
      <c r="R40"/>
    </row>
    <row r="41" spans="1:20">
      <c r="A41" s="2" t="s">
        <v>40</v>
      </c>
      <c r="B41" s="3">
        <v>13.808070449999986</v>
      </c>
      <c r="C41" s="3"/>
      <c r="D41" s="3"/>
      <c r="E41" s="3"/>
      <c r="F41" s="3"/>
      <c r="G41" s="3"/>
      <c r="H41" s="3"/>
      <c r="I41" s="3"/>
      <c r="J41" s="3"/>
      <c r="K41" s="3"/>
      <c r="L41" s="3"/>
      <c r="M41" s="3"/>
      <c r="N41" s="24">
        <f t="shared" ref="N41:N49" si="7">SUM(B41:M41)</f>
        <v>13.808070449999986</v>
      </c>
      <c r="O41" s="37"/>
      <c r="P41" s="38"/>
      <c r="Q41"/>
      <c r="R41"/>
    </row>
    <row r="42" spans="1:20">
      <c r="A42" s="2" t="s">
        <v>0</v>
      </c>
      <c r="B42" s="3">
        <v>0.73147397999999964</v>
      </c>
      <c r="C42" s="3"/>
      <c r="D42" s="3"/>
      <c r="E42" s="3"/>
      <c r="F42" s="3"/>
      <c r="G42" s="3"/>
      <c r="H42" s="3"/>
      <c r="I42" s="3"/>
      <c r="J42" s="3"/>
      <c r="K42" s="3"/>
      <c r="L42" s="3"/>
      <c r="M42" s="3"/>
      <c r="N42" s="24">
        <f t="shared" si="7"/>
        <v>0.73147397999999964</v>
      </c>
      <c r="O42" s="37"/>
      <c r="P42" s="38"/>
      <c r="Q42"/>
      <c r="R42"/>
    </row>
    <row r="43" spans="1:20">
      <c r="A43" s="2" t="s">
        <v>1</v>
      </c>
      <c r="B43" s="3">
        <v>0.39072450000000014</v>
      </c>
      <c r="C43" s="3"/>
      <c r="D43" s="3"/>
      <c r="E43" s="3"/>
      <c r="F43" s="3"/>
      <c r="G43" s="3"/>
      <c r="H43" s="3"/>
      <c r="I43" s="3"/>
      <c r="J43" s="3"/>
      <c r="K43" s="3"/>
      <c r="L43" s="3"/>
      <c r="M43" s="3"/>
      <c r="N43" s="24">
        <f t="shared" si="7"/>
        <v>0.39072450000000014</v>
      </c>
      <c r="O43" s="37"/>
      <c r="P43" s="38"/>
      <c r="Q43"/>
      <c r="R43"/>
    </row>
    <row r="44" spans="1:20">
      <c r="A44" s="2" t="s">
        <v>2</v>
      </c>
      <c r="B44" s="3">
        <v>3.3520000000000008</v>
      </c>
      <c r="C44" s="3"/>
      <c r="D44" s="3"/>
      <c r="E44" s="3"/>
      <c r="F44" s="3"/>
      <c r="G44" s="3"/>
      <c r="H44" s="3"/>
      <c r="I44" s="3"/>
      <c r="J44" s="3"/>
      <c r="K44" s="3"/>
      <c r="L44" s="3"/>
      <c r="M44" s="3"/>
      <c r="N44" s="24">
        <f t="shared" si="7"/>
        <v>3.3520000000000008</v>
      </c>
      <c r="O44" s="37"/>
      <c r="P44" s="38"/>
      <c r="Q44"/>
      <c r="R44"/>
    </row>
    <row r="45" spans="1:20">
      <c r="A45" s="2" t="s">
        <v>3</v>
      </c>
      <c r="B45" s="3">
        <v>1.0622241799999999</v>
      </c>
      <c r="C45" s="3"/>
      <c r="D45" s="3"/>
      <c r="E45" s="3"/>
      <c r="F45" s="3"/>
      <c r="G45" s="3"/>
      <c r="H45" s="3"/>
      <c r="I45" s="3"/>
      <c r="J45" s="3"/>
      <c r="K45" s="3"/>
      <c r="L45" s="3"/>
      <c r="M45" s="3"/>
      <c r="N45" s="24">
        <f t="shared" si="7"/>
        <v>1.0622241799999999</v>
      </c>
      <c r="O45" s="37"/>
      <c r="P45" s="38"/>
      <c r="Q45"/>
      <c r="R45"/>
    </row>
    <row r="46" spans="1:20">
      <c r="A46" s="2" t="s">
        <v>4</v>
      </c>
      <c r="B46" s="3">
        <v>64.814950689999989</v>
      </c>
      <c r="C46" s="3"/>
      <c r="D46" s="3"/>
      <c r="E46" s="3"/>
      <c r="F46" s="3"/>
      <c r="G46" s="3"/>
      <c r="H46" s="3"/>
      <c r="I46" s="3"/>
      <c r="J46" s="3"/>
      <c r="K46" s="3"/>
      <c r="L46" s="3"/>
      <c r="M46" s="3"/>
      <c r="N46" s="24">
        <f t="shared" si="7"/>
        <v>64.814950689999989</v>
      </c>
      <c r="O46" s="37"/>
      <c r="P46" s="38"/>
      <c r="Q46"/>
      <c r="R46"/>
    </row>
    <row r="47" spans="1:20">
      <c r="A47" s="2" t="s">
        <v>5</v>
      </c>
      <c r="B47" s="3">
        <v>3.6949341699999958</v>
      </c>
      <c r="C47" s="3"/>
      <c r="D47" s="3"/>
      <c r="E47" s="3"/>
      <c r="F47" s="3"/>
      <c r="G47" s="3"/>
      <c r="H47" s="3"/>
      <c r="I47" s="3"/>
      <c r="J47" s="3"/>
      <c r="K47" s="3"/>
      <c r="L47" s="3"/>
      <c r="M47" s="3"/>
      <c r="N47" s="24">
        <f t="shared" si="7"/>
        <v>3.6949341699999958</v>
      </c>
      <c r="O47" s="37"/>
      <c r="P47" s="38"/>
      <c r="Q47"/>
      <c r="R47"/>
    </row>
    <row r="48" spans="1:20">
      <c r="A48" s="2" t="s">
        <v>6</v>
      </c>
      <c r="B48" s="3">
        <v>15.085483819999967</v>
      </c>
      <c r="C48" s="3"/>
      <c r="D48" s="3"/>
      <c r="E48" s="3"/>
      <c r="F48" s="3"/>
      <c r="G48" s="3"/>
      <c r="H48" s="3"/>
      <c r="I48" s="3"/>
      <c r="J48" s="3"/>
      <c r="K48" s="3"/>
      <c r="L48" s="3"/>
      <c r="M48" s="3"/>
      <c r="N48" s="24">
        <f t="shared" si="7"/>
        <v>15.085483819999967</v>
      </c>
      <c r="O48" s="37"/>
      <c r="P48" s="38"/>
      <c r="Q48"/>
      <c r="R48"/>
    </row>
    <row r="49" spans="1:20">
      <c r="A49" s="42" t="s">
        <v>23</v>
      </c>
      <c r="B49" s="45">
        <f t="shared" ref="B49:C49" si="8">SUM(B41:B48)</f>
        <v>102.93986178999994</v>
      </c>
      <c r="C49" s="45">
        <f t="shared" si="8"/>
        <v>0</v>
      </c>
      <c r="D49" s="45">
        <f t="shared" ref="D49:E49" si="9">SUM(D41:D48)</f>
        <v>0</v>
      </c>
      <c r="E49" s="45">
        <f t="shared" si="9"/>
        <v>0</v>
      </c>
      <c r="F49" s="45">
        <f t="shared" ref="F49:G49" si="10">SUM(F41:F48)</f>
        <v>0</v>
      </c>
      <c r="G49" s="45">
        <f t="shared" si="10"/>
        <v>0</v>
      </c>
      <c r="H49" s="45">
        <f t="shared" ref="H49:I49" si="11">SUM(H41:H48)</f>
        <v>0</v>
      </c>
      <c r="I49" s="45">
        <f t="shared" si="11"/>
        <v>0</v>
      </c>
      <c r="J49" s="45">
        <f t="shared" ref="J49:K49" si="12">SUM(J41:J48)</f>
        <v>0</v>
      </c>
      <c r="K49" s="45">
        <f t="shared" si="12"/>
        <v>0</v>
      </c>
      <c r="L49" s="45">
        <f t="shared" ref="L49:M49" si="13">SUM(L41:L48)</f>
        <v>0</v>
      </c>
      <c r="M49" s="45">
        <f t="shared" si="13"/>
        <v>0</v>
      </c>
      <c r="N49" s="45">
        <f t="shared" si="7"/>
        <v>102.93986178999994</v>
      </c>
      <c r="O49" s="37"/>
      <c r="P49" s="38"/>
      <c r="Q49"/>
      <c r="R49"/>
    </row>
    <row r="50" spans="1:20">
      <c r="S50" s="1"/>
      <c r="T50" s="1"/>
    </row>
    <row r="51" spans="1:20">
      <c r="S51" s="1"/>
      <c r="T51" s="1"/>
    </row>
    <row r="52" spans="1:20" s="7" customFormat="1" ht="14.4" customHeight="1">
      <c r="A52" s="26" t="s">
        <v>93</v>
      </c>
      <c r="B52" s="26"/>
      <c r="C52" s="26"/>
      <c r="D52" s="26"/>
      <c r="E52" s="26"/>
      <c r="F52" s="26"/>
      <c r="G52" s="26"/>
      <c r="H52" s="26"/>
      <c r="I52" s="26"/>
      <c r="O52" s="41"/>
      <c r="P52" s="34"/>
      <c r="Q52" s="6"/>
      <c r="R52" s="6"/>
      <c r="S52" s="6"/>
      <c r="T52" s="6"/>
    </row>
    <row r="53" spans="1:20">
      <c r="A53" s="4"/>
      <c r="B53" s="4"/>
      <c r="C53" s="4"/>
      <c r="D53" s="4"/>
      <c r="E53" s="4"/>
      <c r="F53" s="4"/>
      <c r="G53" s="4"/>
      <c r="S53" s="1"/>
      <c r="T53" s="1"/>
    </row>
    <row r="54" spans="1:20">
      <c r="A54" s="42" t="s">
        <v>8</v>
      </c>
      <c r="B54" s="43" t="s">
        <v>25</v>
      </c>
      <c r="C54" s="43" t="s">
        <v>53</v>
      </c>
      <c r="D54" s="43" t="s">
        <v>55</v>
      </c>
      <c r="E54" s="43" t="s">
        <v>56</v>
      </c>
      <c r="F54" s="43" t="s">
        <v>57</v>
      </c>
      <c r="G54" s="43" t="s">
        <v>58</v>
      </c>
      <c r="H54" s="43" t="s">
        <v>59</v>
      </c>
      <c r="I54" s="43" t="s">
        <v>60</v>
      </c>
      <c r="J54" s="43" t="s">
        <v>61</v>
      </c>
      <c r="K54" s="43" t="s">
        <v>62</v>
      </c>
      <c r="L54" s="43" t="s">
        <v>63</v>
      </c>
      <c r="M54" s="43" t="s">
        <v>64</v>
      </c>
      <c r="N54" s="44" t="str">
        <f>N26</f>
        <v>Somme</v>
      </c>
      <c r="O54" s="36"/>
      <c r="P54" s="40"/>
      <c r="Q54"/>
      <c r="R54"/>
    </row>
    <row r="55" spans="1:20">
      <c r="A55" s="2" t="s">
        <v>9</v>
      </c>
      <c r="B55" s="3">
        <v>252.90328521799987</v>
      </c>
      <c r="C55" s="3"/>
      <c r="D55" s="3"/>
      <c r="E55" s="3"/>
      <c r="F55" s="3"/>
      <c r="G55" s="3"/>
      <c r="H55" s="3"/>
      <c r="I55" s="3"/>
      <c r="J55" s="3"/>
      <c r="K55" s="3"/>
      <c r="L55" s="3"/>
      <c r="M55" s="3"/>
      <c r="N55" s="24">
        <f t="shared" ref="N55:N64" si="14">SUM(B55:M55)</f>
        <v>252.90328521799987</v>
      </c>
      <c r="O55" s="37"/>
      <c r="P55" s="38"/>
      <c r="Q55"/>
      <c r="R55"/>
    </row>
    <row r="56" spans="1:20">
      <c r="A56" s="2" t="s">
        <v>10</v>
      </c>
      <c r="B56" s="3">
        <v>90.60061838</v>
      </c>
      <c r="C56" s="3"/>
      <c r="D56" s="3"/>
      <c r="E56" s="3"/>
      <c r="F56" s="3"/>
      <c r="G56" s="3"/>
      <c r="H56" s="3"/>
      <c r="I56" s="3"/>
      <c r="J56" s="3"/>
      <c r="K56" s="3"/>
      <c r="L56" s="3"/>
      <c r="M56" s="3"/>
      <c r="N56" s="24">
        <f t="shared" si="14"/>
        <v>90.60061838</v>
      </c>
      <c r="O56" s="37"/>
      <c r="P56" s="38"/>
      <c r="Q56"/>
      <c r="R56"/>
    </row>
    <row r="57" spans="1:20">
      <c r="A57" s="2" t="s">
        <v>11</v>
      </c>
      <c r="B57" s="3">
        <v>169.98901493299999</v>
      </c>
      <c r="C57" s="3"/>
      <c r="D57" s="3"/>
      <c r="E57" s="3"/>
      <c r="F57" s="3"/>
      <c r="G57" s="3"/>
      <c r="H57" s="3"/>
      <c r="I57" s="3"/>
      <c r="J57" s="3"/>
      <c r="K57" s="3"/>
      <c r="L57" s="3"/>
      <c r="M57" s="3"/>
      <c r="N57" s="24">
        <f t="shared" si="14"/>
        <v>169.98901493299999</v>
      </c>
      <c r="O57" s="37"/>
      <c r="P57" s="38"/>
      <c r="Q57"/>
      <c r="R57"/>
    </row>
    <row r="58" spans="1:20">
      <c r="A58" s="2" t="s">
        <v>12</v>
      </c>
      <c r="B58" s="3">
        <v>77.39262606500003</v>
      </c>
      <c r="C58" s="3"/>
      <c r="D58" s="3"/>
      <c r="E58" s="3"/>
      <c r="F58" s="3"/>
      <c r="G58" s="3"/>
      <c r="H58" s="3"/>
      <c r="I58" s="3"/>
      <c r="J58" s="3"/>
      <c r="K58" s="3"/>
      <c r="L58" s="3"/>
      <c r="M58" s="3"/>
      <c r="N58" s="24">
        <f t="shared" si="14"/>
        <v>77.39262606500003</v>
      </c>
      <c r="O58" s="37"/>
      <c r="P58" s="38"/>
      <c r="Q58"/>
      <c r="R58"/>
    </row>
    <row r="59" spans="1:20">
      <c r="A59" s="2" t="s">
        <v>13</v>
      </c>
      <c r="B59" s="3">
        <v>163.72665610999996</v>
      </c>
      <c r="C59" s="3"/>
      <c r="D59" s="3"/>
      <c r="E59" s="3"/>
      <c r="F59" s="3"/>
      <c r="G59" s="3"/>
      <c r="H59" s="3"/>
      <c r="I59" s="3"/>
      <c r="J59" s="3"/>
      <c r="K59" s="3"/>
      <c r="L59" s="3"/>
      <c r="M59" s="3"/>
      <c r="N59" s="24">
        <f t="shared" si="14"/>
        <v>163.72665610999996</v>
      </c>
      <c r="O59" s="37"/>
      <c r="P59" s="38"/>
      <c r="Q59"/>
      <c r="R59"/>
    </row>
    <row r="60" spans="1:20">
      <c r="A60" s="2" t="s">
        <v>14</v>
      </c>
      <c r="B60" s="3">
        <v>24.306545044000003</v>
      </c>
      <c r="C60" s="3"/>
      <c r="D60" s="3"/>
      <c r="E60" s="3"/>
      <c r="F60" s="3"/>
      <c r="G60" s="3"/>
      <c r="H60" s="3"/>
      <c r="I60" s="3"/>
      <c r="J60" s="3"/>
      <c r="K60" s="3"/>
      <c r="L60" s="3"/>
      <c r="M60" s="3"/>
      <c r="N60" s="24">
        <f t="shared" si="14"/>
        <v>24.306545044000003</v>
      </c>
      <c r="O60" s="37"/>
      <c r="P60" s="38"/>
      <c r="Q60"/>
      <c r="R60"/>
    </row>
    <row r="61" spans="1:20">
      <c r="A61" s="2" t="s">
        <v>15</v>
      </c>
      <c r="B61" s="3">
        <v>50.329615386000022</v>
      </c>
      <c r="C61" s="3"/>
      <c r="D61" s="3"/>
      <c r="E61" s="3"/>
      <c r="F61" s="3"/>
      <c r="G61" s="3"/>
      <c r="H61" s="3"/>
      <c r="I61" s="3"/>
      <c r="J61" s="3"/>
      <c r="K61" s="3"/>
      <c r="L61" s="3"/>
      <c r="M61" s="3"/>
      <c r="N61" s="24">
        <f t="shared" si="14"/>
        <v>50.329615386000022</v>
      </c>
      <c r="O61" s="37"/>
      <c r="P61" s="38"/>
      <c r="Q61"/>
      <c r="R61"/>
    </row>
    <row r="62" spans="1:20">
      <c r="A62" s="2" t="s">
        <v>16</v>
      </c>
      <c r="B62" s="3">
        <v>392.91411845999983</v>
      </c>
      <c r="C62" s="3"/>
      <c r="D62" s="3"/>
      <c r="E62" s="3"/>
      <c r="F62" s="3"/>
      <c r="G62" s="3"/>
      <c r="H62" s="3"/>
      <c r="I62" s="3"/>
      <c r="J62" s="3"/>
      <c r="K62" s="3"/>
      <c r="L62" s="3"/>
      <c r="M62" s="3"/>
      <c r="N62" s="24">
        <f t="shared" si="14"/>
        <v>392.91411845999983</v>
      </c>
      <c r="O62" s="37"/>
      <c r="P62" s="38"/>
      <c r="Q62"/>
      <c r="R62"/>
    </row>
    <row r="63" spans="1:20">
      <c r="A63" s="2" t="s">
        <v>6</v>
      </c>
      <c r="B63" s="3">
        <v>24.645531900000012</v>
      </c>
      <c r="C63" s="3"/>
      <c r="D63" s="3"/>
      <c r="E63" s="3"/>
      <c r="F63" s="3"/>
      <c r="G63" s="3"/>
      <c r="H63" s="3"/>
      <c r="I63" s="3"/>
      <c r="J63" s="3"/>
      <c r="K63" s="3"/>
      <c r="L63" s="3"/>
      <c r="M63" s="3"/>
      <c r="N63" s="24">
        <f t="shared" si="14"/>
        <v>24.645531900000012</v>
      </c>
      <c r="O63" s="37"/>
      <c r="P63" s="38"/>
      <c r="Q63"/>
      <c r="R63"/>
    </row>
    <row r="64" spans="1:20">
      <c r="A64" s="42" t="s">
        <v>23</v>
      </c>
      <c r="B64" s="45">
        <f t="shared" ref="B64:C64" si="15">SUM(B55:B63)</f>
        <v>1246.8080114959996</v>
      </c>
      <c r="C64" s="45">
        <f t="shared" si="15"/>
        <v>0</v>
      </c>
      <c r="D64" s="45">
        <f t="shared" ref="D64:E64" si="16">SUM(D55:D63)</f>
        <v>0</v>
      </c>
      <c r="E64" s="45">
        <f t="shared" si="16"/>
        <v>0</v>
      </c>
      <c r="F64" s="45">
        <f t="shared" ref="F64:G64" si="17">SUM(F55:F63)</f>
        <v>0</v>
      </c>
      <c r="G64" s="45">
        <f t="shared" si="17"/>
        <v>0</v>
      </c>
      <c r="H64" s="45">
        <f t="shared" ref="H64:I64" si="18">SUM(H55:H63)</f>
        <v>0</v>
      </c>
      <c r="I64" s="45">
        <f t="shared" si="18"/>
        <v>0</v>
      </c>
      <c r="J64" s="45">
        <f t="shared" ref="J64:K64" si="19">SUM(J55:J63)</f>
        <v>0</v>
      </c>
      <c r="K64" s="45">
        <f t="shared" si="19"/>
        <v>0</v>
      </c>
      <c r="L64" s="45">
        <f t="shared" ref="L64:M64" si="20">SUM(L55:L63)</f>
        <v>0</v>
      </c>
      <c r="M64" s="45">
        <f t="shared" si="20"/>
        <v>0</v>
      </c>
      <c r="N64" s="45">
        <f t="shared" si="14"/>
        <v>1246.8080114959996</v>
      </c>
      <c r="O64" s="37"/>
      <c r="P64" s="38"/>
      <c r="Q64"/>
      <c r="R64"/>
    </row>
    <row r="65" spans="1:20">
      <c r="S65" s="1"/>
      <c r="T65" s="1"/>
    </row>
    <row r="66" spans="1:20">
      <c r="S66" s="1"/>
      <c r="T66" s="1"/>
    </row>
    <row r="67" spans="1:20" s="7" customFormat="1" ht="14.4" customHeight="1">
      <c r="A67" s="26" t="s">
        <v>94</v>
      </c>
      <c r="B67" s="26"/>
      <c r="C67" s="26"/>
      <c r="D67" s="26"/>
      <c r="E67" s="26"/>
      <c r="F67" s="26"/>
      <c r="G67" s="26"/>
      <c r="H67" s="26"/>
      <c r="I67" s="26"/>
      <c r="O67" s="41"/>
      <c r="P67" s="34"/>
      <c r="Q67" s="6"/>
      <c r="R67" s="6"/>
      <c r="S67" s="6"/>
      <c r="T67" s="6"/>
    </row>
    <row r="68" spans="1:20">
      <c r="S68" s="1"/>
      <c r="T68" s="1"/>
    </row>
    <row r="69" spans="1:20">
      <c r="A69" s="42" t="s">
        <v>8</v>
      </c>
      <c r="B69" s="43" t="s">
        <v>25</v>
      </c>
      <c r="C69" s="43" t="s">
        <v>53</v>
      </c>
      <c r="D69" s="43" t="s">
        <v>55</v>
      </c>
      <c r="E69" s="43" t="s">
        <v>56</v>
      </c>
      <c r="F69" s="43" t="s">
        <v>57</v>
      </c>
      <c r="G69" s="43" t="s">
        <v>58</v>
      </c>
      <c r="H69" s="43" t="s">
        <v>59</v>
      </c>
      <c r="I69" s="43" t="s">
        <v>60</v>
      </c>
      <c r="J69" s="43" t="s">
        <v>61</v>
      </c>
      <c r="K69" s="43" t="s">
        <v>62</v>
      </c>
      <c r="L69" s="43" t="s">
        <v>63</v>
      </c>
      <c r="M69" s="43" t="s">
        <v>64</v>
      </c>
      <c r="N69" s="44" t="str">
        <f>N26</f>
        <v>Somme</v>
      </c>
      <c r="O69" s="36"/>
      <c r="P69" s="40"/>
      <c r="Q69"/>
      <c r="R69"/>
    </row>
    <row r="70" spans="1:20">
      <c r="A70" s="2" t="s">
        <v>9</v>
      </c>
      <c r="B70" s="3">
        <v>45.887304000000007</v>
      </c>
      <c r="C70" s="3"/>
      <c r="D70" s="3"/>
      <c r="E70" s="3"/>
      <c r="F70" s="3"/>
      <c r="G70" s="3"/>
      <c r="H70" s="3"/>
      <c r="I70" s="3"/>
      <c r="J70" s="3"/>
      <c r="K70" s="3"/>
      <c r="L70" s="3"/>
      <c r="M70" s="3"/>
      <c r="N70" s="24">
        <f t="shared" ref="N70:N79" si="21">SUM(B70:M70)</f>
        <v>45.887304000000007</v>
      </c>
      <c r="O70" s="37"/>
      <c r="P70" s="38"/>
      <c r="Q70"/>
      <c r="R70"/>
    </row>
    <row r="71" spans="1:20">
      <c r="A71" s="2" t="s">
        <v>10</v>
      </c>
      <c r="B71" s="3">
        <v>4.4066417600000003</v>
      </c>
      <c r="C71" s="3"/>
      <c r="D71" s="3"/>
      <c r="E71" s="3"/>
      <c r="F71" s="3"/>
      <c r="G71" s="3"/>
      <c r="H71" s="3"/>
      <c r="I71" s="3"/>
      <c r="J71" s="3"/>
      <c r="K71" s="3"/>
      <c r="L71" s="3"/>
      <c r="M71" s="3"/>
      <c r="N71" s="24">
        <f t="shared" si="21"/>
        <v>4.4066417600000003</v>
      </c>
      <c r="O71" s="37"/>
      <c r="P71" s="38"/>
      <c r="Q71"/>
      <c r="R71"/>
    </row>
    <row r="72" spans="1:20">
      <c r="A72" s="2" t="s">
        <v>11</v>
      </c>
      <c r="B72" s="3">
        <v>16.251345429999986</v>
      </c>
      <c r="C72" s="3"/>
      <c r="D72" s="3"/>
      <c r="E72" s="3"/>
      <c r="F72" s="3"/>
      <c r="G72" s="3"/>
      <c r="H72" s="3"/>
      <c r="I72" s="3"/>
      <c r="J72" s="3"/>
      <c r="K72" s="3"/>
      <c r="L72" s="3"/>
      <c r="M72" s="3"/>
      <c r="N72" s="24">
        <f t="shared" si="21"/>
        <v>16.251345429999986</v>
      </c>
      <c r="O72" s="37"/>
      <c r="P72" s="38"/>
      <c r="Q72"/>
      <c r="R72"/>
    </row>
    <row r="73" spans="1:20">
      <c r="A73" s="2" t="s">
        <v>12</v>
      </c>
      <c r="B73" s="3">
        <v>7.2902175000000033</v>
      </c>
      <c r="C73" s="3"/>
      <c r="D73" s="3"/>
      <c r="E73" s="3"/>
      <c r="F73" s="3"/>
      <c r="G73" s="3"/>
      <c r="H73" s="3"/>
      <c r="I73" s="3"/>
      <c r="J73" s="3"/>
      <c r="K73" s="3"/>
      <c r="L73" s="3"/>
      <c r="M73" s="3"/>
      <c r="N73" s="24">
        <f t="shared" si="21"/>
        <v>7.2902175000000033</v>
      </c>
      <c r="O73" s="37"/>
      <c r="P73" s="38"/>
      <c r="Q73"/>
      <c r="R73"/>
    </row>
    <row r="74" spans="1:20">
      <c r="A74" s="2" t="s">
        <v>13</v>
      </c>
      <c r="B74" s="3">
        <v>1.9118330700000004</v>
      </c>
      <c r="C74" s="3"/>
      <c r="D74" s="3"/>
      <c r="E74" s="3"/>
      <c r="F74" s="3"/>
      <c r="G74" s="3"/>
      <c r="H74" s="3"/>
      <c r="I74" s="3"/>
      <c r="J74" s="3"/>
      <c r="K74" s="3"/>
      <c r="L74" s="3"/>
      <c r="M74" s="3"/>
      <c r="N74" s="24">
        <f t="shared" si="21"/>
        <v>1.9118330700000004</v>
      </c>
      <c r="O74" s="37"/>
      <c r="P74" s="38"/>
      <c r="Q74"/>
      <c r="R74"/>
    </row>
    <row r="75" spans="1:20">
      <c r="A75" s="2" t="s">
        <v>14</v>
      </c>
      <c r="B75" s="3">
        <v>3.3437397000000004</v>
      </c>
      <c r="C75" s="3"/>
      <c r="D75" s="3"/>
      <c r="E75" s="3"/>
      <c r="F75" s="3"/>
      <c r="G75" s="3"/>
      <c r="H75" s="3"/>
      <c r="I75" s="3"/>
      <c r="J75" s="3"/>
      <c r="K75" s="3"/>
      <c r="L75" s="3"/>
      <c r="M75" s="3"/>
      <c r="N75" s="24">
        <f t="shared" si="21"/>
        <v>3.3437397000000004</v>
      </c>
      <c r="O75" s="37"/>
      <c r="P75" s="38"/>
      <c r="Q75"/>
      <c r="R75"/>
    </row>
    <row r="76" spans="1:20">
      <c r="A76" s="2" t="s">
        <v>15</v>
      </c>
      <c r="B76" s="3">
        <v>10.386064309999986</v>
      </c>
      <c r="C76" s="3"/>
      <c r="D76" s="3"/>
      <c r="E76" s="3"/>
      <c r="F76" s="3"/>
      <c r="G76" s="3"/>
      <c r="H76" s="3"/>
      <c r="I76" s="3"/>
      <c r="J76" s="3"/>
      <c r="K76" s="3"/>
      <c r="L76" s="3"/>
      <c r="M76" s="3"/>
      <c r="N76" s="24">
        <f t="shared" si="21"/>
        <v>10.386064309999986</v>
      </c>
      <c r="O76" s="37"/>
      <c r="P76" s="38"/>
      <c r="Q76"/>
      <c r="R76"/>
    </row>
    <row r="77" spans="1:20">
      <c r="A77" s="2" t="s">
        <v>16</v>
      </c>
      <c r="B77" s="3">
        <v>9.8950888999999922</v>
      </c>
      <c r="C77" s="3"/>
      <c r="D77" s="3"/>
      <c r="E77" s="3"/>
      <c r="F77" s="3"/>
      <c r="G77" s="3"/>
      <c r="H77" s="3"/>
      <c r="I77" s="3"/>
      <c r="J77" s="3"/>
      <c r="K77" s="3"/>
      <c r="L77" s="3"/>
      <c r="M77" s="3"/>
      <c r="N77" s="24">
        <f t="shared" si="21"/>
        <v>9.8950888999999922</v>
      </c>
      <c r="O77" s="37"/>
      <c r="P77" s="38"/>
      <c r="Q77"/>
      <c r="R77"/>
    </row>
    <row r="78" spans="1:20">
      <c r="A78" s="2" t="s">
        <v>6</v>
      </c>
      <c r="B78" s="3">
        <v>3.5676271199999956</v>
      </c>
      <c r="C78" s="3"/>
      <c r="D78" s="3"/>
      <c r="E78" s="3"/>
      <c r="F78" s="3"/>
      <c r="G78" s="3"/>
      <c r="H78" s="3"/>
      <c r="I78" s="3"/>
      <c r="J78" s="3"/>
      <c r="K78" s="3"/>
      <c r="L78" s="3"/>
      <c r="M78" s="3"/>
      <c r="N78" s="24">
        <f t="shared" si="21"/>
        <v>3.5676271199999956</v>
      </c>
      <c r="O78" s="37"/>
      <c r="P78" s="38"/>
      <c r="Q78"/>
      <c r="R78"/>
    </row>
    <row r="79" spans="1:20">
      <c r="A79" s="42" t="s">
        <v>23</v>
      </c>
      <c r="B79" s="45">
        <f t="shared" ref="B79:C79" si="22">SUM(B70:B78)</f>
        <v>102.93986178999997</v>
      </c>
      <c r="C79" s="45">
        <f t="shared" si="22"/>
        <v>0</v>
      </c>
      <c r="D79" s="45">
        <f t="shared" ref="D79:E79" si="23">SUM(D70:D78)</f>
        <v>0</v>
      </c>
      <c r="E79" s="45">
        <f t="shared" si="23"/>
        <v>0</v>
      </c>
      <c r="F79" s="45">
        <f t="shared" ref="F79:G79" si="24">SUM(F70:F78)</f>
        <v>0</v>
      </c>
      <c r="G79" s="45">
        <f t="shared" si="24"/>
        <v>0</v>
      </c>
      <c r="H79" s="45">
        <f t="shared" ref="H79:I79" si="25">SUM(H70:H78)</f>
        <v>0</v>
      </c>
      <c r="I79" s="45">
        <f t="shared" si="25"/>
        <v>0</v>
      </c>
      <c r="J79" s="45">
        <f t="shared" ref="J79:K79" si="26">SUM(J70:J78)</f>
        <v>0</v>
      </c>
      <c r="K79" s="45">
        <f t="shared" si="26"/>
        <v>0</v>
      </c>
      <c r="L79" s="45">
        <f t="shared" ref="L79:M79" si="27">SUM(L70:L78)</f>
        <v>0</v>
      </c>
      <c r="M79" s="45">
        <f t="shared" si="27"/>
        <v>0</v>
      </c>
      <c r="N79" s="45">
        <f t="shared" si="21"/>
        <v>102.93986178999997</v>
      </c>
      <c r="O79" s="37"/>
      <c r="P79" s="38"/>
      <c r="Q79"/>
      <c r="R79"/>
    </row>
    <row r="80" spans="1:20">
      <c r="S80" s="1"/>
      <c r="T80" s="1"/>
    </row>
    <row r="81" spans="1:20">
      <c r="S81" s="1"/>
      <c r="T81" s="1"/>
    </row>
    <row r="82" spans="1:20" s="7" customFormat="1" ht="14.4" customHeight="1">
      <c r="A82" s="26" t="s">
        <v>95</v>
      </c>
      <c r="B82" s="26"/>
      <c r="C82" s="26"/>
      <c r="D82" s="26"/>
      <c r="E82" s="26"/>
      <c r="F82" s="26"/>
      <c r="G82" s="26"/>
      <c r="H82" s="26"/>
      <c r="I82" s="26"/>
      <c r="O82" s="41"/>
      <c r="P82" s="34"/>
      <c r="Q82" s="6"/>
      <c r="R82" s="6"/>
      <c r="S82" s="6"/>
      <c r="T82" s="6"/>
    </row>
    <row r="83" spans="1:20">
      <c r="S83" s="1"/>
      <c r="T83" s="1"/>
    </row>
    <row r="84" spans="1:20">
      <c r="A84" s="42" t="s">
        <v>17</v>
      </c>
      <c r="B84" s="43" t="s">
        <v>25</v>
      </c>
      <c r="C84" s="43" t="s">
        <v>53</v>
      </c>
      <c r="D84" s="43" t="s">
        <v>55</v>
      </c>
      <c r="E84" s="43" t="s">
        <v>56</v>
      </c>
      <c r="F84" s="43" t="s">
        <v>57</v>
      </c>
      <c r="G84" s="43" t="s">
        <v>58</v>
      </c>
      <c r="H84" s="43" t="s">
        <v>59</v>
      </c>
      <c r="I84" s="43" t="s">
        <v>60</v>
      </c>
      <c r="J84" s="43" t="s">
        <v>61</v>
      </c>
      <c r="K84" s="43" t="s">
        <v>62</v>
      </c>
      <c r="L84" s="43" t="s">
        <v>63</v>
      </c>
      <c r="M84" s="43" t="s">
        <v>64</v>
      </c>
      <c r="N84" s="44" t="str">
        <f>N26</f>
        <v>Somme</v>
      </c>
      <c r="O84" s="36"/>
      <c r="P84" s="40"/>
      <c r="Q84"/>
      <c r="R84"/>
    </row>
    <row r="85" spans="1:20">
      <c r="A85" s="5" t="s">
        <v>18</v>
      </c>
      <c r="B85" s="3">
        <v>168.6895108329999</v>
      </c>
      <c r="C85" s="3"/>
      <c r="D85" s="3"/>
      <c r="E85" s="3"/>
      <c r="F85" s="3"/>
      <c r="G85" s="3"/>
      <c r="H85" s="3"/>
      <c r="I85" s="3"/>
      <c r="J85" s="3"/>
      <c r="K85" s="3"/>
      <c r="L85" s="3"/>
      <c r="M85" s="3"/>
      <c r="N85" s="24">
        <f t="shared" ref="N85:N90" si="28">SUM(B85:M85)</f>
        <v>168.6895108329999</v>
      </c>
      <c r="O85" s="37"/>
      <c r="P85" s="38"/>
      <c r="Q85"/>
      <c r="R85"/>
    </row>
    <row r="86" spans="1:20">
      <c r="A86" s="5" t="s">
        <v>19</v>
      </c>
      <c r="B86" s="3">
        <v>278.48980149500005</v>
      </c>
      <c r="C86" s="3"/>
      <c r="D86" s="3"/>
      <c r="E86" s="3"/>
      <c r="F86" s="3"/>
      <c r="G86" s="3"/>
      <c r="H86" s="3"/>
      <c r="I86" s="3"/>
      <c r="J86" s="3"/>
      <c r="K86" s="3"/>
      <c r="L86" s="3"/>
      <c r="M86" s="3"/>
      <c r="N86" s="24">
        <f t="shared" si="28"/>
        <v>278.48980149500005</v>
      </c>
      <c r="O86" s="37"/>
      <c r="P86" s="38"/>
      <c r="Q86"/>
      <c r="R86"/>
    </row>
    <row r="87" spans="1:20">
      <c r="A87" s="5" t="s">
        <v>20</v>
      </c>
      <c r="B87" s="3">
        <v>353.33257118399985</v>
      </c>
      <c r="C87" s="3"/>
      <c r="D87" s="3"/>
      <c r="E87" s="3"/>
      <c r="F87" s="3"/>
      <c r="G87" s="3"/>
      <c r="H87" s="3"/>
      <c r="I87" s="3"/>
      <c r="J87" s="3"/>
      <c r="K87" s="3"/>
      <c r="L87" s="3"/>
      <c r="M87" s="3"/>
      <c r="N87" s="24">
        <f t="shared" si="28"/>
        <v>353.33257118399985</v>
      </c>
      <c r="O87" s="37"/>
      <c r="P87" s="38"/>
      <c r="Q87"/>
      <c r="R87"/>
    </row>
    <row r="88" spans="1:20">
      <c r="A88" s="5" t="s">
        <v>21</v>
      </c>
      <c r="B88" s="3">
        <v>493.90138182999988</v>
      </c>
      <c r="C88" s="3"/>
      <c r="D88" s="3"/>
      <c r="E88" s="3"/>
      <c r="F88" s="3"/>
      <c r="G88" s="3"/>
      <c r="H88" s="3"/>
      <c r="I88" s="3"/>
      <c r="J88" s="3"/>
      <c r="K88" s="3"/>
      <c r="L88" s="3"/>
      <c r="M88" s="3"/>
      <c r="N88" s="24">
        <f t="shared" si="28"/>
        <v>493.90138182999988</v>
      </c>
      <c r="O88" s="37"/>
      <c r="P88" s="38"/>
      <c r="Q88"/>
      <c r="R88"/>
    </row>
    <row r="89" spans="1:20">
      <c r="A89" s="5" t="s">
        <v>22</v>
      </c>
      <c r="B89" s="3">
        <v>361.0338147819989</v>
      </c>
      <c r="C89" s="3"/>
      <c r="D89" s="3"/>
      <c r="E89" s="3"/>
      <c r="F89" s="3"/>
      <c r="G89" s="3"/>
      <c r="H89" s="3"/>
      <c r="I89" s="3"/>
      <c r="J89" s="3"/>
      <c r="K89" s="3"/>
      <c r="L89" s="3"/>
      <c r="M89" s="3"/>
      <c r="N89" s="24">
        <f t="shared" si="28"/>
        <v>361.0338147819989</v>
      </c>
      <c r="O89" s="37"/>
      <c r="P89" s="38"/>
      <c r="Q89"/>
      <c r="R89"/>
    </row>
    <row r="90" spans="1:20">
      <c r="A90" s="42" t="s">
        <v>24</v>
      </c>
      <c r="B90" s="45">
        <f t="shared" ref="B90:C90" si="29">SUM(B85:B89)</f>
        <v>1655.4470801239986</v>
      </c>
      <c r="C90" s="45">
        <f t="shared" si="29"/>
        <v>0</v>
      </c>
      <c r="D90" s="45">
        <f t="shared" ref="D90:E90" si="30">SUM(D85:D89)</f>
        <v>0</v>
      </c>
      <c r="E90" s="45">
        <f t="shared" si="30"/>
        <v>0</v>
      </c>
      <c r="F90" s="45">
        <f t="shared" ref="F90:G90" si="31">SUM(F85:F89)</f>
        <v>0</v>
      </c>
      <c r="G90" s="45">
        <f t="shared" si="31"/>
        <v>0</v>
      </c>
      <c r="H90" s="45">
        <f t="shared" ref="H90:I90" si="32">SUM(H85:H89)</f>
        <v>0</v>
      </c>
      <c r="I90" s="45">
        <f t="shared" si="32"/>
        <v>0</v>
      </c>
      <c r="J90" s="45">
        <f t="shared" ref="J90:K90" si="33">SUM(J85:J89)</f>
        <v>0</v>
      </c>
      <c r="K90" s="45">
        <f t="shared" si="33"/>
        <v>0</v>
      </c>
      <c r="L90" s="45">
        <f t="shared" ref="L90:M90" si="34">SUM(L85:L89)</f>
        <v>0</v>
      </c>
      <c r="M90" s="45">
        <f t="shared" si="34"/>
        <v>0</v>
      </c>
      <c r="N90" s="45">
        <f t="shared" si="28"/>
        <v>1655.4470801239986</v>
      </c>
      <c r="O90" s="37"/>
      <c r="P90" s="38"/>
      <c r="Q90"/>
      <c r="R90"/>
    </row>
    <row r="91" spans="1:20">
      <c r="B91" s="21"/>
      <c r="C91" s="21"/>
      <c r="D91" s="21"/>
      <c r="E91" s="21"/>
      <c r="F91" s="21"/>
      <c r="G91" s="21"/>
      <c r="H91" s="21"/>
      <c r="I91" s="21"/>
      <c r="J91" s="21"/>
      <c r="K91" s="21"/>
      <c r="L91" s="21"/>
      <c r="P91" s="32"/>
      <c r="Q91"/>
      <c r="R91"/>
    </row>
    <row r="92" spans="1:20">
      <c r="A92" s="46" t="s">
        <v>42</v>
      </c>
      <c r="B92" s="47">
        <v>418.57715716412184</v>
      </c>
      <c r="C92" s="47"/>
      <c r="D92" s="47"/>
      <c r="E92" s="47"/>
      <c r="F92" s="47"/>
      <c r="G92" s="47"/>
      <c r="H92" s="47"/>
      <c r="I92" s="47"/>
      <c r="J92" s="47"/>
      <c r="K92" s="47"/>
      <c r="L92" s="47"/>
      <c r="M92" s="47"/>
      <c r="N92" s="48">
        <f>SUM(B92:M92)</f>
        <v>418.57715716412184</v>
      </c>
      <c r="O92" s="37"/>
      <c r="P92" s="38"/>
      <c r="Q92"/>
      <c r="R92"/>
    </row>
    <row r="93" spans="1:20">
      <c r="S93" s="1"/>
      <c r="T93" s="1"/>
    </row>
    <row r="94" spans="1:20" s="7" customFormat="1" ht="14.4" customHeight="1">
      <c r="A94" s="26" t="s">
        <v>96</v>
      </c>
      <c r="B94" s="26"/>
      <c r="C94" s="26"/>
      <c r="D94" s="26"/>
      <c r="E94" s="26"/>
      <c r="F94" s="26"/>
      <c r="G94" s="26"/>
      <c r="H94" s="26"/>
      <c r="I94" s="26"/>
      <c r="J94" s="26"/>
      <c r="K94" s="26"/>
      <c r="L94" s="26"/>
      <c r="M94" s="26"/>
      <c r="O94" s="41"/>
      <c r="P94" s="34"/>
      <c r="Q94" s="6"/>
      <c r="R94" s="6"/>
      <c r="S94" s="6"/>
      <c r="T94" s="6"/>
    </row>
    <row r="95" spans="1:20">
      <c r="A95" s="4"/>
      <c r="B95" s="4"/>
      <c r="C95" s="4"/>
      <c r="D95" s="4"/>
      <c r="E95" s="4"/>
      <c r="F95" s="4"/>
      <c r="G95" s="4"/>
      <c r="S95" s="1"/>
      <c r="T95" s="1"/>
    </row>
    <row r="96" spans="1:20">
      <c r="A96" s="42" t="s">
        <v>17</v>
      </c>
      <c r="B96" s="43" t="s">
        <v>25</v>
      </c>
      <c r="C96" s="43" t="s">
        <v>53</v>
      </c>
      <c r="D96" s="43" t="s">
        <v>55</v>
      </c>
      <c r="E96" s="43" t="s">
        <v>56</v>
      </c>
      <c r="F96" s="43" t="s">
        <v>57</v>
      </c>
      <c r="G96" s="43" t="s">
        <v>58</v>
      </c>
      <c r="H96" s="43" t="s">
        <v>59</v>
      </c>
      <c r="I96" s="43" t="s">
        <v>60</v>
      </c>
      <c r="J96" s="43" t="s">
        <v>61</v>
      </c>
      <c r="K96" s="43" t="s">
        <v>62</v>
      </c>
      <c r="L96" s="43" t="s">
        <v>63</v>
      </c>
      <c r="M96" s="43" t="s">
        <v>64</v>
      </c>
      <c r="N96" s="44" t="str">
        <f>N26</f>
        <v>Somme</v>
      </c>
      <c r="O96" s="36"/>
      <c r="P96" s="40"/>
      <c r="Q96"/>
      <c r="R96"/>
    </row>
    <row r="97" spans="1:20">
      <c r="A97" s="5" t="s">
        <v>18</v>
      </c>
      <c r="B97" s="3">
        <v>71.900438049999991</v>
      </c>
      <c r="C97" s="3"/>
      <c r="D97" s="3"/>
      <c r="E97" s="3"/>
      <c r="F97" s="3"/>
      <c r="G97" s="3"/>
      <c r="H97" s="3"/>
      <c r="I97" s="3"/>
      <c r="J97" s="3"/>
      <c r="K97" s="3"/>
      <c r="L97" s="3"/>
      <c r="M97" s="3"/>
      <c r="N97" s="24">
        <f t="shared" ref="N97:N102" si="35">SUM(B97:M97)</f>
        <v>71.900438049999991</v>
      </c>
      <c r="O97" s="37"/>
      <c r="P97" s="38"/>
      <c r="Q97"/>
      <c r="R97"/>
    </row>
    <row r="98" spans="1:20">
      <c r="A98" s="5" t="s">
        <v>19</v>
      </c>
      <c r="B98" s="3">
        <v>142.68758110000005</v>
      </c>
      <c r="C98" s="3"/>
      <c r="D98" s="3"/>
      <c r="E98" s="3"/>
      <c r="F98" s="3"/>
      <c r="G98" s="3"/>
      <c r="H98" s="3"/>
      <c r="I98" s="3"/>
      <c r="J98" s="3"/>
      <c r="K98" s="3"/>
      <c r="L98" s="3"/>
      <c r="M98" s="3"/>
      <c r="N98" s="24">
        <f t="shared" si="35"/>
        <v>142.68758110000005</v>
      </c>
      <c r="O98" s="37"/>
      <c r="P98" s="38"/>
      <c r="Q98"/>
      <c r="R98"/>
    </row>
    <row r="99" spans="1:20">
      <c r="A99" s="5" t="s">
        <v>20</v>
      </c>
      <c r="B99" s="3">
        <v>13.641036291000002</v>
      </c>
      <c r="C99" s="3"/>
      <c r="D99" s="3"/>
      <c r="E99" s="3"/>
      <c r="F99" s="3"/>
      <c r="G99" s="3"/>
      <c r="H99" s="3"/>
      <c r="I99" s="3"/>
      <c r="J99" s="3"/>
      <c r="K99" s="3"/>
      <c r="L99" s="3"/>
      <c r="M99" s="3"/>
      <c r="N99" s="24">
        <f t="shared" si="35"/>
        <v>13.641036291000002</v>
      </c>
      <c r="O99" s="37"/>
      <c r="P99" s="38"/>
      <c r="Q99"/>
      <c r="R99"/>
    </row>
    <row r="100" spans="1:20">
      <c r="A100" s="5" t="s">
        <v>21</v>
      </c>
      <c r="B100" s="3">
        <v>250.23882794699992</v>
      </c>
      <c r="C100" s="3"/>
      <c r="D100" s="3"/>
      <c r="E100" s="3"/>
      <c r="F100" s="3"/>
      <c r="G100" s="3"/>
      <c r="H100" s="3"/>
      <c r="I100" s="3"/>
      <c r="J100" s="3"/>
      <c r="K100" s="3"/>
      <c r="L100" s="3"/>
      <c r="M100" s="3"/>
      <c r="N100" s="24">
        <f t="shared" si="35"/>
        <v>250.23882794699992</v>
      </c>
      <c r="O100" s="37"/>
      <c r="P100" s="38"/>
      <c r="Q100"/>
      <c r="R100"/>
    </row>
    <row r="101" spans="1:20">
      <c r="A101" s="5" t="s">
        <v>22</v>
      </c>
      <c r="B101" s="3">
        <v>21.691507887000089</v>
      </c>
      <c r="C101" s="3"/>
      <c r="D101" s="3"/>
      <c r="E101" s="3"/>
      <c r="F101" s="3"/>
      <c r="G101" s="3"/>
      <c r="H101" s="3"/>
      <c r="I101" s="3"/>
      <c r="J101" s="3"/>
      <c r="K101" s="3"/>
      <c r="L101" s="3"/>
      <c r="M101" s="3"/>
      <c r="N101" s="24">
        <f t="shared" si="35"/>
        <v>21.691507887000089</v>
      </c>
      <c r="O101" s="37"/>
      <c r="P101" s="38"/>
      <c r="Q101"/>
      <c r="R101"/>
    </row>
    <row r="102" spans="1:20">
      <c r="A102" s="42" t="s">
        <v>24</v>
      </c>
      <c r="B102" s="45">
        <f t="shared" ref="B102:C102" si="36">SUM(B97:B101)</f>
        <v>500.15939127500008</v>
      </c>
      <c r="C102" s="45">
        <f t="shared" si="36"/>
        <v>0</v>
      </c>
      <c r="D102" s="45">
        <f t="shared" ref="D102:E102" si="37">SUM(D97:D101)</f>
        <v>0</v>
      </c>
      <c r="E102" s="45">
        <f t="shared" si="37"/>
        <v>0</v>
      </c>
      <c r="F102" s="45">
        <f t="shared" ref="F102:G102" si="38">SUM(F97:F101)</f>
        <v>0</v>
      </c>
      <c r="G102" s="45">
        <f t="shared" si="38"/>
        <v>0</v>
      </c>
      <c r="H102" s="45">
        <f t="shared" ref="H102:I102" si="39">SUM(H97:H101)</f>
        <v>0</v>
      </c>
      <c r="I102" s="45">
        <f t="shared" si="39"/>
        <v>0</v>
      </c>
      <c r="J102" s="45">
        <f t="shared" ref="J102:K102" si="40">SUM(J97:J101)</f>
        <v>0</v>
      </c>
      <c r="K102" s="45">
        <f t="shared" si="40"/>
        <v>0</v>
      </c>
      <c r="L102" s="45">
        <f t="shared" ref="L102:M102" si="41">SUM(L97:L101)</f>
        <v>0</v>
      </c>
      <c r="M102" s="45">
        <f t="shared" si="41"/>
        <v>0</v>
      </c>
      <c r="N102" s="45">
        <f t="shared" si="35"/>
        <v>500.15939127500008</v>
      </c>
      <c r="O102" s="37"/>
      <c r="P102" s="38"/>
      <c r="Q102"/>
      <c r="R102"/>
    </row>
    <row r="103" spans="1:20">
      <c r="B103" s="12"/>
      <c r="C103" s="12"/>
      <c r="D103" s="12"/>
      <c r="E103" s="12"/>
      <c r="F103" s="12"/>
      <c r="S103" s="1"/>
      <c r="T103" s="1"/>
    </row>
    <row r="104" spans="1:20">
      <c r="S104" s="1"/>
      <c r="T104" s="1"/>
    </row>
    <row r="105" spans="1:20" s="7" customFormat="1" ht="14.4" customHeight="1">
      <c r="A105" s="26" t="s">
        <v>97</v>
      </c>
      <c r="B105" s="26"/>
      <c r="C105" s="26"/>
      <c r="D105" s="26"/>
      <c r="E105" s="26"/>
      <c r="F105" s="26"/>
      <c r="G105" s="26"/>
      <c r="H105" s="26"/>
      <c r="I105" s="26"/>
      <c r="J105" s="26"/>
      <c r="K105" s="26"/>
      <c r="L105" s="26"/>
      <c r="M105" s="26"/>
      <c r="O105" s="41"/>
      <c r="P105" s="34"/>
      <c r="Q105" s="6"/>
      <c r="R105" s="6"/>
      <c r="S105" s="6"/>
      <c r="T105" s="6"/>
    </row>
    <row r="106" spans="1:20">
      <c r="A106" s="4"/>
      <c r="B106" s="4"/>
      <c r="C106" s="4"/>
      <c r="D106" s="4"/>
      <c r="E106" s="4"/>
      <c r="F106" s="4"/>
      <c r="G106" s="4"/>
      <c r="S106" s="1"/>
      <c r="T106" s="1"/>
    </row>
    <row r="107" spans="1:20">
      <c r="A107" s="42" t="s">
        <v>8</v>
      </c>
      <c r="B107" s="43" t="s">
        <v>25</v>
      </c>
      <c r="C107" s="43" t="s">
        <v>53</v>
      </c>
      <c r="D107" s="43" t="s">
        <v>55</v>
      </c>
      <c r="E107" s="43" t="s">
        <v>56</v>
      </c>
      <c r="F107" s="43" t="s">
        <v>57</v>
      </c>
      <c r="G107" s="43" t="s">
        <v>58</v>
      </c>
      <c r="H107" s="43" t="s">
        <v>59</v>
      </c>
      <c r="I107" s="43" t="s">
        <v>60</v>
      </c>
      <c r="J107" s="43" t="s">
        <v>61</v>
      </c>
      <c r="K107" s="43" t="s">
        <v>62</v>
      </c>
      <c r="L107" s="43" t="s">
        <v>63</v>
      </c>
      <c r="M107" s="43" t="s">
        <v>64</v>
      </c>
      <c r="N107" s="44" t="str">
        <f>N26</f>
        <v>Somme</v>
      </c>
      <c r="O107" s="36"/>
      <c r="P107" s="40"/>
      <c r="Q107"/>
      <c r="R107"/>
    </row>
    <row r="108" spans="1:20">
      <c r="A108" s="2" t="s">
        <v>9</v>
      </c>
      <c r="B108" s="3">
        <v>69.392297601000038</v>
      </c>
      <c r="C108" s="3"/>
      <c r="D108" s="3"/>
      <c r="E108" s="3"/>
      <c r="F108" s="3"/>
      <c r="G108" s="3"/>
      <c r="H108" s="3"/>
      <c r="I108" s="3"/>
      <c r="J108" s="3"/>
      <c r="K108" s="3"/>
      <c r="L108" s="3"/>
      <c r="M108" s="3"/>
      <c r="N108" s="24">
        <f t="shared" ref="N108:N117" si="42">SUM(B108:M108)</f>
        <v>69.392297601000038</v>
      </c>
      <c r="O108" s="37"/>
      <c r="P108" s="38"/>
      <c r="Q108"/>
      <c r="R108"/>
    </row>
    <row r="109" spans="1:20">
      <c r="A109" s="2" t="s">
        <v>10</v>
      </c>
      <c r="B109" s="3">
        <v>136.40131284900002</v>
      </c>
      <c r="C109" s="3"/>
      <c r="D109" s="3"/>
      <c r="E109" s="3"/>
      <c r="F109" s="3"/>
      <c r="G109" s="3"/>
      <c r="H109" s="3"/>
      <c r="I109" s="3"/>
      <c r="J109" s="3"/>
      <c r="K109" s="3"/>
      <c r="L109" s="3"/>
      <c r="M109" s="3"/>
      <c r="N109" s="24">
        <f t="shared" si="42"/>
        <v>136.40131284900002</v>
      </c>
      <c r="O109" s="37"/>
      <c r="P109" s="38"/>
      <c r="Q109"/>
      <c r="R109"/>
    </row>
    <row r="110" spans="1:20">
      <c r="A110" s="2" t="s">
        <v>11</v>
      </c>
      <c r="B110" s="3">
        <v>419.03928791000129</v>
      </c>
      <c r="C110" s="3"/>
      <c r="D110" s="3"/>
      <c r="E110" s="3"/>
      <c r="F110" s="3"/>
      <c r="G110" s="3"/>
      <c r="H110" s="3"/>
      <c r="I110" s="3"/>
      <c r="J110" s="3"/>
      <c r="K110" s="3"/>
      <c r="L110" s="3"/>
      <c r="M110" s="3"/>
      <c r="N110" s="24">
        <f t="shared" si="42"/>
        <v>419.03928791000129</v>
      </c>
      <c r="O110" s="37"/>
      <c r="P110" s="38"/>
      <c r="Q110"/>
      <c r="R110"/>
    </row>
    <row r="111" spans="1:20">
      <c r="A111" s="2" t="s">
        <v>12</v>
      </c>
      <c r="B111" s="3">
        <v>204.37230516600002</v>
      </c>
      <c r="C111" s="3"/>
      <c r="D111" s="3"/>
      <c r="E111" s="3"/>
      <c r="F111" s="3"/>
      <c r="G111" s="3"/>
      <c r="H111" s="3"/>
      <c r="I111" s="3"/>
      <c r="J111" s="3"/>
      <c r="K111" s="3"/>
      <c r="L111" s="3"/>
      <c r="M111" s="3"/>
      <c r="N111" s="24">
        <f t="shared" si="42"/>
        <v>204.37230516600002</v>
      </c>
      <c r="O111" s="37"/>
      <c r="P111" s="38"/>
      <c r="Q111"/>
      <c r="R111"/>
    </row>
    <row r="112" spans="1:20">
      <c r="A112" s="2" t="s">
        <v>13</v>
      </c>
      <c r="B112" s="3">
        <v>43.152102640000038</v>
      </c>
      <c r="C112" s="3"/>
      <c r="D112" s="3"/>
      <c r="E112" s="3"/>
      <c r="F112" s="3"/>
      <c r="G112" s="3"/>
      <c r="H112" s="3"/>
      <c r="I112" s="3"/>
      <c r="J112" s="3"/>
      <c r="K112" s="3"/>
      <c r="L112" s="3"/>
      <c r="M112" s="3"/>
      <c r="N112" s="24">
        <f t="shared" si="42"/>
        <v>43.152102640000038</v>
      </c>
      <c r="O112" s="37"/>
      <c r="P112" s="38"/>
      <c r="Q112"/>
      <c r="R112"/>
    </row>
    <row r="113" spans="1:20">
      <c r="A113" s="2" t="s">
        <v>14</v>
      </c>
      <c r="B113" s="3">
        <v>418.34275874200023</v>
      </c>
      <c r="C113" s="3"/>
      <c r="D113" s="3"/>
      <c r="E113" s="3"/>
      <c r="F113" s="3"/>
      <c r="G113" s="3"/>
      <c r="H113" s="3"/>
      <c r="I113" s="3"/>
      <c r="J113" s="3"/>
      <c r="K113" s="3"/>
      <c r="L113" s="3"/>
      <c r="M113" s="3"/>
      <c r="N113" s="24">
        <f t="shared" si="42"/>
        <v>418.34275874200023</v>
      </c>
      <c r="O113" s="37"/>
      <c r="P113" s="38"/>
      <c r="Q113"/>
      <c r="R113"/>
    </row>
    <row r="114" spans="1:20">
      <c r="A114" s="2" t="s">
        <v>15</v>
      </c>
      <c r="B114" s="3">
        <v>110.85655927600004</v>
      </c>
      <c r="C114" s="3"/>
      <c r="D114" s="3"/>
      <c r="E114" s="3"/>
      <c r="F114" s="3"/>
      <c r="G114" s="3"/>
      <c r="H114" s="3"/>
      <c r="I114" s="3"/>
      <c r="J114" s="3"/>
      <c r="K114" s="3"/>
      <c r="L114" s="3"/>
      <c r="M114" s="3"/>
      <c r="N114" s="24">
        <f t="shared" si="42"/>
        <v>110.85655927600004</v>
      </c>
      <c r="O114" s="37"/>
      <c r="P114" s="38"/>
      <c r="Q114"/>
      <c r="R114"/>
    </row>
    <row r="115" spans="1:20">
      <c r="A115" s="2" t="s">
        <v>16</v>
      </c>
      <c r="B115" s="3">
        <v>215.23472898599914</v>
      </c>
      <c r="C115" s="3"/>
      <c r="D115" s="3"/>
      <c r="E115" s="3"/>
      <c r="F115" s="3"/>
      <c r="G115" s="3"/>
      <c r="H115" s="3"/>
      <c r="I115" s="3"/>
      <c r="J115" s="3"/>
      <c r="K115" s="3"/>
      <c r="L115" s="3"/>
      <c r="M115" s="3"/>
      <c r="N115" s="24">
        <f t="shared" si="42"/>
        <v>215.23472898599914</v>
      </c>
      <c r="O115" s="37"/>
      <c r="P115" s="38"/>
      <c r="Q115"/>
      <c r="R115"/>
    </row>
    <row r="116" spans="1:20">
      <c r="A116" s="2" t="s">
        <v>6</v>
      </c>
      <c r="B116" s="3">
        <v>38.655726953999995</v>
      </c>
      <c r="C116" s="3"/>
      <c r="D116" s="3"/>
      <c r="E116" s="3"/>
      <c r="F116" s="3"/>
      <c r="G116" s="3"/>
      <c r="H116" s="3"/>
      <c r="I116" s="3"/>
      <c r="J116" s="3"/>
      <c r="K116" s="3"/>
      <c r="L116" s="3"/>
      <c r="M116" s="3"/>
      <c r="N116" s="24">
        <f t="shared" si="42"/>
        <v>38.655726953999995</v>
      </c>
      <c r="O116" s="37"/>
      <c r="P116" s="38"/>
      <c r="Q116"/>
      <c r="R116"/>
    </row>
    <row r="117" spans="1:20">
      <c r="A117" s="42" t="s">
        <v>24</v>
      </c>
      <c r="B117" s="45">
        <f t="shared" ref="B117:C117" si="43">SUM(B108:B116)</f>
        <v>1655.4470801240011</v>
      </c>
      <c r="C117" s="45">
        <f t="shared" si="43"/>
        <v>0</v>
      </c>
      <c r="D117" s="45">
        <f t="shared" ref="D117:E117" si="44">SUM(D108:D116)</f>
        <v>0</v>
      </c>
      <c r="E117" s="45">
        <f t="shared" si="44"/>
        <v>0</v>
      </c>
      <c r="F117" s="45">
        <f t="shared" ref="F117:G117" si="45">SUM(F108:F116)</f>
        <v>0</v>
      </c>
      <c r="G117" s="45">
        <f t="shared" si="45"/>
        <v>0</v>
      </c>
      <c r="H117" s="45">
        <f t="shared" ref="H117:I117" si="46">SUM(H108:H116)</f>
        <v>0</v>
      </c>
      <c r="I117" s="45">
        <f t="shared" si="46"/>
        <v>0</v>
      </c>
      <c r="J117" s="45">
        <f t="shared" ref="J117:K117" si="47">SUM(J108:J116)</f>
        <v>0</v>
      </c>
      <c r="K117" s="45">
        <f t="shared" si="47"/>
        <v>0</v>
      </c>
      <c r="L117" s="45">
        <f t="shared" ref="L117:M117" si="48">SUM(L108:L116)</f>
        <v>0</v>
      </c>
      <c r="M117" s="45">
        <f t="shared" si="48"/>
        <v>0</v>
      </c>
      <c r="N117" s="45">
        <f t="shared" si="42"/>
        <v>1655.4470801240011</v>
      </c>
      <c r="O117" s="37"/>
      <c r="P117" s="38"/>
      <c r="Q117"/>
      <c r="R117"/>
    </row>
    <row r="118" spans="1:20">
      <c r="S118" s="1"/>
      <c r="T118" s="1"/>
    </row>
    <row r="119" spans="1:20">
      <c r="S119" s="1"/>
      <c r="T119" s="1"/>
    </row>
    <row r="120" spans="1:20" s="7" customFormat="1" ht="14.4" customHeight="1">
      <c r="A120" s="26" t="s">
        <v>98</v>
      </c>
      <c r="B120" s="26"/>
      <c r="C120" s="26"/>
      <c r="D120" s="26"/>
      <c r="E120" s="26"/>
      <c r="F120" s="26"/>
      <c r="G120" s="26"/>
      <c r="H120" s="26"/>
      <c r="I120" s="26"/>
      <c r="J120" s="26"/>
      <c r="K120" s="26"/>
      <c r="L120" s="26"/>
      <c r="M120" s="26"/>
      <c r="O120" s="41"/>
      <c r="P120" s="34"/>
      <c r="Q120" s="6"/>
      <c r="R120" s="6"/>
      <c r="S120" s="6"/>
      <c r="T120" s="6"/>
    </row>
    <row r="121" spans="1:20">
      <c r="A121" s="4"/>
      <c r="B121" s="4"/>
      <c r="C121" s="4"/>
      <c r="D121" s="4"/>
      <c r="E121" s="4"/>
      <c r="F121" s="4"/>
      <c r="G121" s="4"/>
      <c r="S121" s="1"/>
      <c r="T121" s="1"/>
    </row>
    <row r="122" spans="1:20">
      <c r="A122" s="42" t="s">
        <v>8</v>
      </c>
      <c r="B122" s="43" t="s">
        <v>25</v>
      </c>
      <c r="C122" s="43" t="s">
        <v>53</v>
      </c>
      <c r="D122" s="43" t="s">
        <v>55</v>
      </c>
      <c r="E122" s="43" t="s">
        <v>56</v>
      </c>
      <c r="F122" s="43" t="s">
        <v>57</v>
      </c>
      <c r="G122" s="43" t="s">
        <v>58</v>
      </c>
      <c r="H122" s="43" t="s">
        <v>59</v>
      </c>
      <c r="I122" s="43" t="s">
        <v>60</v>
      </c>
      <c r="J122" s="43" t="s">
        <v>61</v>
      </c>
      <c r="K122" s="43" t="s">
        <v>62</v>
      </c>
      <c r="L122" s="43" t="s">
        <v>63</v>
      </c>
      <c r="M122" s="43" t="s">
        <v>64</v>
      </c>
      <c r="N122" s="44" t="str">
        <f>N26</f>
        <v>Somme</v>
      </c>
      <c r="O122" s="36"/>
      <c r="P122" s="40"/>
      <c r="Q122"/>
      <c r="R122"/>
    </row>
    <row r="123" spans="1:20">
      <c r="A123" s="2" t="s">
        <v>9</v>
      </c>
      <c r="B123" s="3">
        <v>7.6366680219999949</v>
      </c>
      <c r="C123" s="3"/>
      <c r="D123" s="3"/>
      <c r="E123" s="3"/>
      <c r="F123" s="3"/>
      <c r="G123" s="3"/>
      <c r="H123" s="3"/>
      <c r="I123" s="3"/>
      <c r="J123" s="3"/>
      <c r="K123" s="3"/>
      <c r="L123" s="3"/>
      <c r="M123" s="3"/>
      <c r="N123" s="24">
        <f t="shared" ref="N123:N132" si="49">SUM(B123:M123)</f>
        <v>7.6366680219999949</v>
      </c>
      <c r="O123" s="37"/>
      <c r="P123" s="38"/>
      <c r="Q123"/>
      <c r="R123"/>
    </row>
    <row r="124" spans="1:20">
      <c r="A124" s="2" t="s">
        <v>10</v>
      </c>
      <c r="B124" s="3">
        <v>39.987876844000027</v>
      </c>
      <c r="C124" s="3"/>
      <c r="D124" s="3"/>
      <c r="E124" s="3"/>
      <c r="F124" s="3"/>
      <c r="G124" s="3"/>
      <c r="H124" s="3"/>
      <c r="I124" s="3"/>
      <c r="J124" s="3"/>
      <c r="K124" s="3"/>
      <c r="L124" s="3"/>
      <c r="M124" s="3"/>
      <c r="N124" s="24">
        <f t="shared" si="49"/>
        <v>39.987876844000027</v>
      </c>
      <c r="O124" s="37"/>
      <c r="P124" s="38"/>
      <c r="Q124"/>
      <c r="R124"/>
    </row>
    <row r="125" spans="1:20">
      <c r="A125" s="2" t="s">
        <v>11</v>
      </c>
      <c r="B125" s="3">
        <v>32.43993354499996</v>
      </c>
      <c r="C125" s="3"/>
      <c r="D125" s="3"/>
      <c r="E125" s="3"/>
      <c r="F125" s="3"/>
      <c r="G125" s="3"/>
      <c r="H125" s="3"/>
      <c r="I125" s="3"/>
      <c r="J125" s="3"/>
      <c r="K125" s="3"/>
      <c r="L125" s="3"/>
      <c r="M125" s="3"/>
      <c r="N125" s="24">
        <f t="shared" si="49"/>
        <v>32.43993354499996</v>
      </c>
      <c r="O125" s="37"/>
      <c r="P125" s="38"/>
      <c r="Q125"/>
      <c r="R125"/>
    </row>
    <row r="126" spans="1:20">
      <c r="A126" s="2" t="s">
        <v>12</v>
      </c>
      <c r="B126" s="3">
        <v>152.47466543300004</v>
      </c>
      <c r="C126" s="3"/>
      <c r="D126" s="3"/>
      <c r="E126" s="3"/>
      <c r="F126" s="3"/>
      <c r="G126" s="3"/>
      <c r="H126" s="3"/>
      <c r="I126" s="3"/>
      <c r="J126" s="3"/>
      <c r="K126" s="3"/>
      <c r="L126" s="3"/>
      <c r="M126" s="3"/>
      <c r="N126" s="24">
        <f t="shared" si="49"/>
        <v>152.47466543300004</v>
      </c>
      <c r="O126" s="37"/>
      <c r="P126" s="38"/>
      <c r="Q126"/>
      <c r="R126"/>
    </row>
    <row r="127" spans="1:20">
      <c r="A127" s="2" t="s">
        <v>13</v>
      </c>
      <c r="B127" s="3">
        <v>1.869275246999994</v>
      </c>
      <c r="C127" s="3"/>
      <c r="D127" s="3"/>
      <c r="E127" s="3"/>
      <c r="F127" s="3"/>
      <c r="G127" s="3"/>
      <c r="H127" s="3"/>
      <c r="I127" s="3"/>
      <c r="J127" s="3"/>
      <c r="K127" s="3"/>
      <c r="L127" s="3"/>
      <c r="M127" s="3"/>
      <c r="N127" s="24">
        <f t="shared" si="49"/>
        <v>1.869275246999994</v>
      </c>
      <c r="O127" s="37"/>
      <c r="P127" s="38"/>
      <c r="Q127"/>
      <c r="R127"/>
    </row>
    <row r="128" spans="1:20">
      <c r="A128" s="2" t="s">
        <v>14</v>
      </c>
      <c r="B128" s="3">
        <v>184.79548993699999</v>
      </c>
      <c r="C128" s="3"/>
      <c r="D128" s="3"/>
      <c r="E128" s="3"/>
      <c r="F128" s="3"/>
      <c r="G128" s="3"/>
      <c r="H128" s="3"/>
      <c r="I128" s="3"/>
      <c r="J128" s="3"/>
      <c r="K128" s="3"/>
      <c r="L128" s="3"/>
      <c r="M128" s="3"/>
      <c r="N128" s="24">
        <f t="shared" si="49"/>
        <v>184.79548993699999</v>
      </c>
      <c r="O128" s="37"/>
      <c r="P128" s="38"/>
      <c r="Q128"/>
      <c r="R128"/>
    </row>
    <row r="129" spans="1:18">
      <c r="A129" s="2" t="s">
        <v>15</v>
      </c>
      <c r="B129" s="3">
        <v>63.78867125999998</v>
      </c>
      <c r="C129" s="3"/>
      <c r="D129" s="3"/>
      <c r="E129" s="3"/>
      <c r="F129" s="3"/>
      <c r="G129" s="3"/>
      <c r="H129" s="3"/>
      <c r="I129" s="3"/>
      <c r="J129" s="3"/>
      <c r="K129" s="3"/>
      <c r="L129" s="3"/>
      <c r="M129" s="3"/>
      <c r="N129" s="24">
        <f t="shared" si="49"/>
        <v>63.78867125999998</v>
      </c>
      <c r="O129" s="37"/>
      <c r="P129" s="38"/>
      <c r="Q129"/>
      <c r="R129"/>
    </row>
    <row r="130" spans="1:18">
      <c r="A130" s="2" t="s">
        <v>16</v>
      </c>
      <c r="B130" s="3">
        <v>10.847756856999942</v>
      </c>
      <c r="C130" s="3"/>
      <c r="D130" s="3"/>
      <c r="E130" s="3"/>
      <c r="F130" s="3"/>
      <c r="G130" s="3"/>
      <c r="H130" s="3"/>
      <c r="I130" s="3"/>
      <c r="J130" s="3"/>
      <c r="K130" s="3"/>
      <c r="L130" s="3"/>
      <c r="M130" s="3"/>
      <c r="N130" s="24">
        <f t="shared" si="49"/>
        <v>10.847756856999942</v>
      </c>
      <c r="O130" s="37"/>
      <c r="P130" s="38"/>
      <c r="Q130"/>
      <c r="R130"/>
    </row>
    <row r="131" spans="1:18">
      <c r="A131" s="2" t="s">
        <v>6</v>
      </c>
      <c r="B131" s="3">
        <v>6.3190541299999916</v>
      </c>
      <c r="C131" s="3"/>
      <c r="D131" s="3"/>
      <c r="E131" s="3"/>
      <c r="F131" s="3"/>
      <c r="G131" s="3"/>
      <c r="H131" s="3"/>
      <c r="I131" s="3"/>
      <c r="J131" s="3"/>
      <c r="K131" s="3"/>
      <c r="L131" s="3"/>
      <c r="M131" s="3"/>
      <c r="N131" s="24">
        <f t="shared" si="49"/>
        <v>6.3190541299999916</v>
      </c>
      <c r="O131" s="37"/>
      <c r="P131" s="38"/>
      <c r="Q131"/>
      <c r="R131"/>
    </row>
    <row r="132" spans="1:18">
      <c r="A132" s="42" t="s">
        <v>24</v>
      </c>
      <c r="B132" s="45">
        <f t="shared" ref="B132:C132" si="50">SUM(B123:B131)</f>
        <v>500.1593912749999</v>
      </c>
      <c r="C132" s="45">
        <f t="shared" si="50"/>
        <v>0</v>
      </c>
      <c r="D132" s="45">
        <f t="shared" ref="D132:E132" si="51">SUM(D123:D131)</f>
        <v>0</v>
      </c>
      <c r="E132" s="45">
        <f t="shared" si="51"/>
        <v>0</v>
      </c>
      <c r="F132" s="45">
        <f t="shared" ref="F132:G132" si="52">SUM(F123:F131)</f>
        <v>0</v>
      </c>
      <c r="G132" s="45">
        <f t="shared" si="52"/>
        <v>0</v>
      </c>
      <c r="H132" s="45">
        <f t="shared" ref="H132:I132" si="53">SUM(H123:H131)</f>
        <v>0</v>
      </c>
      <c r="I132" s="45">
        <f t="shared" si="53"/>
        <v>0</v>
      </c>
      <c r="J132" s="45">
        <f t="shared" ref="J132:K132" si="54">SUM(J123:J131)</f>
        <v>0</v>
      </c>
      <c r="K132" s="45">
        <f t="shared" si="54"/>
        <v>0</v>
      </c>
      <c r="L132" s="45">
        <f t="shared" ref="L132:M132" si="55">SUM(L123:L131)</f>
        <v>0</v>
      </c>
      <c r="M132" s="45">
        <f t="shared" si="55"/>
        <v>0</v>
      </c>
      <c r="N132" s="45">
        <f t="shared" si="49"/>
        <v>500.1593912749999</v>
      </c>
      <c r="O132" s="37"/>
      <c r="P132" s="38"/>
      <c r="Q132"/>
      <c r="R132"/>
    </row>
    <row r="136" spans="1:18" ht="15.6">
      <c r="A136" s="73" t="s">
        <v>26</v>
      </c>
      <c r="B136" s="73"/>
      <c r="C136" s="73"/>
      <c r="D136" s="73"/>
      <c r="E136" s="73"/>
      <c r="F136" s="73"/>
      <c r="G136" s="73"/>
      <c r="H136" s="73"/>
      <c r="I136" s="73"/>
      <c r="J136" s="73"/>
      <c r="K136" s="73"/>
      <c r="L136" s="14"/>
    </row>
    <row r="138" spans="1:18">
      <c r="A138" s="30" t="s">
        <v>43</v>
      </c>
      <c r="B138" s="30"/>
      <c r="C138" s="30"/>
      <c r="D138" s="30"/>
      <c r="E138" s="30"/>
      <c r="F138" s="30"/>
      <c r="G138" s="30"/>
      <c r="H138" s="30"/>
      <c r="I138" s="30"/>
      <c r="J138" s="30"/>
      <c r="K138" s="30"/>
      <c r="L138" s="13"/>
    </row>
    <row r="139" spans="1:18">
      <c r="B139"/>
    </row>
    <row r="140" spans="1:18">
      <c r="A140" s="42" t="s">
        <v>7</v>
      </c>
      <c r="B140" s="49">
        <v>2012</v>
      </c>
      <c r="C140" s="49">
        <v>2013</v>
      </c>
      <c r="D140" s="49">
        <v>2014</v>
      </c>
      <c r="E140" s="49">
        <v>2015</v>
      </c>
      <c r="F140" s="49">
        <v>2016</v>
      </c>
      <c r="G140" s="49">
        <v>2017</v>
      </c>
      <c r="H140" s="49">
        <v>2018</v>
      </c>
      <c r="I140" s="49">
        <v>2019</v>
      </c>
      <c r="J140" s="49">
        <v>2020</v>
      </c>
      <c r="K140" s="49">
        <v>2021</v>
      </c>
      <c r="P140" s="32"/>
      <c r="Q140"/>
      <c r="R140"/>
    </row>
    <row r="141" spans="1:18">
      <c r="A141" s="2" t="s">
        <v>40</v>
      </c>
      <c r="B141" s="3">
        <v>760.08843048899973</v>
      </c>
      <c r="C141" s="3">
        <v>677.52481715400154</v>
      </c>
      <c r="D141" s="3">
        <v>864.53772625599834</v>
      </c>
      <c r="E141" s="3">
        <v>1428.8296996040015</v>
      </c>
      <c r="F141" s="3">
        <v>2222.359729460014</v>
      </c>
      <c r="G141" s="3">
        <v>3329.3948936529919</v>
      </c>
      <c r="H141" s="3">
        <v>3826.9055525899971</v>
      </c>
      <c r="I141" s="3">
        <v>2959.6699573529932</v>
      </c>
      <c r="J141" s="3">
        <v>2639.9682089930047</v>
      </c>
      <c r="K141" s="3">
        <v>3384.2478160460082</v>
      </c>
      <c r="P141" s="32"/>
      <c r="Q141"/>
      <c r="R141"/>
    </row>
    <row r="142" spans="1:18">
      <c r="A142" s="2" t="s">
        <v>0</v>
      </c>
      <c r="B142" s="3">
        <v>218.26883711300016</v>
      </c>
      <c r="C142" s="3">
        <v>244.96331613699928</v>
      </c>
      <c r="D142" s="3">
        <v>267.95697472399922</v>
      </c>
      <c r="E142" s="3">
        <v>264.62306282500003</v>
      </c>
      <c r="F142" s="3">
        <v>376.98645538599959</v>
      </c>
      <c r="G142" s="3">
        <v>441.23158312099963</v>
      </c>
      <c r="H142" s="3">
        <v>384.67212598400062</v>
      </c>
      <c r="I142" s="3">
        <v>441.00130739199983</v>
      </c>
      <c r="J142" s="3">
        <v>432.39229322799889</v>
      </c>
      <c r="K142" s="3">
        <v>432.2921955879998</v>
      </c>
      <c r="P142" s="32"/>
      <c r="Q142"/>
      <c r="R142"/>
    </row>
    <row r="143" spans="1:18">
      <c r="A143" s="2" t="s">
        <v>1</v>
      </c>
      <c r="B143" s="3">
        <v>60.978718493000017</v>
      </c>
      <c r="C143" s="3">
        <v>103.43474722200006</v>
      </c>
      <c r="D143" s="3">
        <v>101.00174749099988</v>
      </c>
      <c r="E143" s="3">
        <v>99.200244453999943</v>
      </c>
      <c r="F143" s="3">
        <v>166.81923444200004</v>
      </c>
      <c r="G143" s="3">
        <v>260.81800592000047</v>
      </c>
      <c r="H143" s="3">
        <v>367.15222455500071</v>
      </c>
      <c r="I143" s="3">
        <v>347.91292684899992</v>
      </c>
      <c r="J143" s="3">
        <v>395.18022189300052</v>
      </c>
      <c r="K143" s="3">
        <v>374.1031618720001</v>
      </c>
      <c r="P143" s="32"/>
      <c r="Q143"/>
      <c r="R143"/>
    </row>
    <row r="144" spans="1:18">
      <c r="A144" s="2" t="s">
        <v>2</v>
      </c>
      <c r="B144" s="3">
        <v>195.62759151900002</v>
      </c>
      <c r="C144" s="3">
        <v>945.91099662199963</v>
      </c>
      <c r="D144" s="3">
        <v>1651.7548565119992</v>
      </c>
      <c r="E144" s="3">
        <v>1865.4623924320015</v>
      </c>
      <c r="F144" s="3">
        <v>1530.5168588440008</v>
      </c>
      <c r="G144" s="3">
        <v>1683.399863509002</v>
      </c>
      <c r="H144" s="3">
        <v>2174.8365981250008</v>
      </c>
      <c r="I144" s="3">
        <v>1999.5223439380018</v>
      </c>
      <c r="J144" s="3">
        <v>662.32611336499974</v>
      </c>
      <c r="K144" s="3">
        <v>2379.0607773549978</v>
      </c>
      <c r="P144" s="32"/>
      <c r="Q144"/>
      <c r="R144"/>
    </row>
    <row r="145" spans="1:18">
      <c r="A145" s="2" t="s">
        <v>3</v>
      </c>
      <c r="B145" s="3">
        <v>247.1325247770001</v>
      </c>
      <c r="C145" s="3">
        <v>248.14427733999986</v>
      </c>
      <c r="D145" s="3">
        <v>218.65194684000016</v>
      </c>
      <c r="E145" s="3">
        <v>213.54138235600016</v>
      </c>
      <c r="F145" s="3">
        <v>220.11246412999978</v>
      </c>
      <c r="G145" s="3">
        <v>287.87322586100004</v>
      </c>
      <c r="H145" s="3">
        <v>284.79139222300051</v>
      </c>
      <c r="I145" s="3">
        <v>304.37275089200011</v>
      </c>
      <c r="J145" s="3">
        <v>308.49942457799904</v>
      </c>
      <c r="K145" s="3">
        <v>281.69542800100083</v>
      </c>
      <c r="P145" s="32"/>
      <c r="Q145"/>
      <c r="R145"/>
    </row>
    <row r="146" spans="1:18">
      <c r="A146" s="2" t="s">
        <v>4</v>
      </c>
      <c r="B146" s="3">
        <v>524.98148281300109</v>
      </c>
      <c r="C146" s="3">
        <v>461.38421338900002</v>
      </c>
      <c r="D146" s="3">
        <v>432.75665286200018</v>
      </c>
      <c r="E146" s="3">
        <v>407.22421372600041</v>
      </c>
      <c r="F146" s="3">
        <v>429.62189504899965</v>
      </c>
      <c r="G146" s="3">
        <v>573.24475970399817</v>
      </c>
      <c r="H146" s="3">
        <v>616.62922443099797</v>
      </c>
      <c r="I146" s="3">
        <v>829.21227177999731</v>
      </c>
      <c r="J146" s="3">
        <v>721.70003507900117</v>
      </c>
      <c r="K146" s="3">
        <v>1012.0283990550005</v>
      </c>
      <c r="P146" s="32"/>
      <c r="Q146"/>
      <c r="R146"/>
    </row>
    <row r="147" spans="1:18">
      <c r="A147" s="2" t="s">
        <v>5</v>
      </c>
      <c r="B147" s="3">
        <v>908.53751867700419</v>
      </c>
      <c r="C147" s="3">
        <v>987.37651004400232</v>
      </c>
      <c r="D147" s="3">
        <v>1199.7111354619992</v>
      </c>
      <c r="E147" s="3">
        <v>1311.8212896339971</v>
      </c>
      <c r="F147" s="3">
        <v>1592.95595552501</v>
      </c>
      <c r="G147" s="3">
        <v>1756.7653790619991</v>
      </c>
      <c r="H147" s="3">
        <v>1739.2928441730126</v>
      </c>
      <c r="I147" s="3">
        <v>1888.7953725669895</v>
      </c>
      <c r="J147" s="3">
        <v>1598.6362751670022</v>
      </c>
      <c r="K147" s="3">
        <v>2006.5673450019997</v>
      </c>
      <c r="P147" s="32"/>
      <c r="Q147"/>
      <c r="R147"/>
    </row>
    <row r="148" spans="1:18">
      <c r="A148" s="2" t="s">
        <v>6</v>
      </c>
      <c r="B148" s="3">
        <v>402.8228072120022</v>
      </c>
      <c r="C148" s="3">
        <v>450.63576068699859</v>
      </c>
      <c r="D148" s="3">
        <v>454.26259462000041</v>
      </c>
      <c r="E148" s="3">
        <v>497.23355964300072</v>
      </c>
      <c r="F148" s="3">
        <v>565.00651350399596</v>
      </c>
      <c r="G148" s="3">
        <v>730.56082777799759</v>
      </c>
      <c r="H148" s="3">
        <v>890.21345470699305</v>
      </c>
      <c r="I148" s="3">
        <v>917.38529960099322</v>
      </c>
      <c r="J148" s="3">
        <v>797.08117966000259</v>
      </c>
      <c r="K148" s="3">
        <v>678.64545042899942</v>
      </c>
      <c r="P148" s="32"/>
      <c r="Q148"/>
      <c r="R148"/>
    </row>
    <row r="149" spans="1:18">
      <c r="A149" s="42" t="s">
        <v>27</v>
      </c>
      <c r="B149" s="45">
        <f t="shared" ref="B149:F149" si="56">SUM(B141:B148)</f>
        <v>3318.4379110930076</v>
      </c>
      <c r="C149" s="45">
        <f t="shared" si="56"/>
        <v>4119.3746385950017</v>
      </c>
      <c r="D149" s="45">
        <f t="shared" si="56"/>
        <v>5190.6336347669967</v>
      </c>
      <c r="E149" s="45">
        <f t="shared" si="56"/>
        <v>6087.9358446740007</v>
      </c>
      <c r="F149" s="45">
        <f t="shared" si="56"/>
        <v>7104.3791063400186</v>
      </c>
      <c r="G149" s="45">
        <f>SUM(G141:G148)</f>
        <v>9063.2885386079888</v>
      </c>
      <c r="H149" s="45">
        <f t="shared" ref="H149:I149" si="57">SUM(H141:H148)</f>
        <v>10284.493416788004</v>
      </c>
      <c r="I149" s="45">
        <f t="shared" si="57"/>
        <v>9687.8722303719751</v>
      </c>
      <c r="J149" s="45">
        <f t="shared" ref="J149:K149" si="58">SUM(J141:J148)</f>
        <v>7555.7837519630093</v>
      </c>
      <c r="K149" s="45">
        <f t="shared" si="58"/>
        <v>10548.640573348006</v>
      </c>
      <c r="P149" s="32"/>
      <c r="Q149"/>
      <c r="R149"/>
    </row>
    <row r="150" spans="1:18">
      <c r="M150"/>
      <c r="N150"/>
      <c r="O150" s="32"/>
      <c r="P150" s="32"/>
      <c r="Q150"/>
      <c r="R150"/>
    </row>
    <row r="151" spans="1:18">
      <c r="M151"/>
      <c r="N151"/>
      <c r="O151" s="32"/>
      <c r="P151" s="32"/>
      <c r="Q151"/>
      <c r="R151"/>
    </row>
    <row r="152" spans="1:18">
      <c r="A152" s="30" t="s">
        <v>44</v>
      </c>
      <c r="B152" s="30"/>
      <c r="C152" s="30"/>
      <c r="D152" s="30"/>
      <c r="E152" s="30"/>
      <c r="F152" s="30"/>
      <c r="M152"/>
      <c r="N152"/>
      <c r="O152" s="32"/>
      <c r="P152" s="32"/>
      <c r="Q152"/>
      <c r="R152"/>
    </row>
    <row r="153" spans="1:18">
      <c r="A153" s="4"/>
      <c r="B153" s="4"/>
      <c r="C153" s="4"/>
      <c r="D153" s="4"/>
      <c r="E153" s="4"/>
      <c r="F153" s="4"/>
      <c r="M153"/>
      <c r="N153"/>
      <c r="O153" s="32"/>
      <c r="P153" s="32"/>
      <c r="Q153"/>
      <c r="R153"/>
    </row>
    <row r="154" spans="1:18">
      <c r="A154" s="42" t="s">
        <v>7</v>
      </c>
      <c r="B154" s="49">
        <f>+B140</f>
        <v>2012</v>
      </c>
      <c r="C154" s="49">
        <f t="shared" ref="C154:K154" si="59">+C140</f>
        <v>2013</v>
      </c>
      <c r="D154" s="49">
        <f t="shared" si="59"/>
        <v>2014</v>
      </c>
      <c r="E154" s="49">
        <f t="shared" si="59"/>
        <v>2015</v>
      </c>
      <c r="F154" s="49">
        <f t="shared" si="59"/>
        <v>2016</v>
      </c>
      <c r="G154" s="49">
        <f t="shared" si="59"/>
        <v>2017</v>
      </c>
      <c r="H154" s="49">
        <f t="shared" si="59"/>
        <v>2018</v>
      </c>
      <c r="I154" s="49">
        <f t="shared" si="59"/>
        <v>2019</v>
      </c>
      <c r="J154" s="49">
        <f t="shared" si="59"/>
        <v>2020</v>
      </c>
      <c r="K154" s="49">
        <f t="shared" si="59"/>
        <v>2021</v>
      </c>
      <c r="P154" s="32"/>
      <c r="Q154"/>
      <c r="R154"/>
    </row>
    <row r="155" spans="1:18">
      <c r="A155" s="2" t="s">
        <v>40</v>
      </c>
      <c r="B155" s="3">
        <v>128.35721077000181</v>
      </c>
      <c r="C155" s="3">
        <v>131.0132972700018</v>
      </c>
      <c r="D155" s="3">
        <v>135.91657707000198</v>
      </c>
      <c r="E155" s="3">
        <v>178.3934057599993</v>
      </c>
      <c r="F155" s="3">
        <v>201.97143130999885</v>
      </c>
      <c r="G155" s="3">
        <v>199.34022128999962</v>
      </c>
      <c r="H155" s="3">
        <v>212.1057042899989</v>
      </c>
      <c r="I155" s="3">
        <v>189.26653571999728</v>
      </c>
      <c r="J155" s="3">
        <v>168.84755931000029</v>
      </c>
      <c r="K155" s="3">
        <v>213.81261394999925</v>
      </c>
      <c r="P155" s="32"/>
      <c r="Q155"/>
      <c r="R155"/>
    </row>
    <row r="156" spans="1:18">
      <c r="A156" s="2" t="s">
        <v>0</v>
      </c>
      <c r="B156" s="3">
        <v>11.986162289999999</v>
      </c>
      <c r="C156" s="3">
        <v>13.258261310000021</v>
      </c>
      <c r="D156" s="3">
        <v>13.986280880000047</v>
      </c>
      <c r="E156" s="3">
        <v>12.919418280000015</v>
      </c>
      <c r="F156" s="3">
        <v>15.562593590000004</v>
      </c>
      <c r="G156" s="3">
        <v>17.700204160000016</v>
      </c>
      <c r="H156" s="3">
        <v>16.292176549999983</v>
      </c>
      <c r="I156" s="3">
        <v>17.819418060000046</v>
      </c>
      <c r="J156" s="3">
        <v>15.308017980000002</v>
      </c>
      <c r="K156" s="3">
        <v>14.015745760000025</v>
      </c>
      <c r="P156" s="32"/>
      <c r="Q156"/>
      <c r="R156"/>
    </row>
    <row r="157" spans="1:18">
      <c r="A157" s="2" t="s">
        <v>1</v>
      </c>
      <c r="B157" s="3">
        <v>1.3611600199999987</v>
      </c>
      <c r="C157" s="3">
        <v>2.3603612100000007</v>
      </c>
      <c r="D157" s="3">
        <v>2.2578290500000007</v>
      </c>
      <c r="E157" s="3">
        <v>1.6939215499999993</v>
      </c>
      <c r="F157" s="3">
        <v>2.3070054000000018</v>
      </c>
      <c r="G157" s="3">
        <v>2.3849371399999981</v>
      </c>
      <c r="H157" s="3">
        <v>3.2554281199999973</v>
      </c>
      <c r="I157" s="3">
        <v>2.9224766700000009</v>
      </c>
      <c r="J157" s="3">
        <v>4.4350159999999992</v>
      </c>
      <c r="K157" s="3">
        <v>4.8848473499999914</v>
      </c>
      <c r="P157" s="32"/>
      <c r="Q157"/>
      <c r="R157"/>
    </row>
    <row r="158" spans="1:18">
      <c r="A158" s="2" t="s">
        <v>2</v>
      </c>
      <c r="B158" s="3">
        <v>4.8900000000000006</v>
      </c>
      <c r="C158" s="3">
        <v>27.653659999999988</v>
      </c>
      <c r="D158" s="3">
        <v>39.194041000000041</v>
      </c>
      <c r="E158" s="3">
        <v>50.742505000000179</v>
      </c>
      <c r="F158" s="3">
        <v>45.640641400000071</v>
      </c>
      <c r="G158" s="3">
        <v>39.002170900000088</v>
      </c>
      <c r="H158" s="3">
        <v>35.346455500000062</v>
      </c>
      <c r="I158" s="3">
        <v>36.858567499999928</v>
      </c>
      <c r="J158" s="3">
        <v>12.097037399999996</v>
      </c>
      <c r="K158" s="3">
        <v>29.695717609999974</v>
      </c>
      <c r="P158" s="32"/>
      <c r="Q158"/>
      <c r="R158"/>
    </row>
    <row r="159" spans="1:18">
      <c r="A159" s="2" t="s">
        <v>3</v>
      </c>
      <c r="B159" s="3">
        <v>65.580615610000066</v>
      </c>
      <c r="C159" s="3">
        <v>84.657523990000399</v>
      </c>
      <c r="D159" s="3">
        <v>46.932931940000245</v>
      </c>
      <c r="E159" s="3">
        <v>39.735728760000008</v>
      </c>
      <c r="F159" s="3">
        <v>30.439127329999895</v>
      </c>
      <c r="G159" s="3">
        <v>36.818714859999901</v>
      </c>
      <c r="H159" s="3">
        <v>35.429690989999862</v>
      </c>
      <c r="I159" s="3">
        <v>42.116219109999946</v>
      </c>
      <c r="J159" s="3">
        <v>41.455664509999842</v>
      </c>
      <c r="K159" s="3">
        <v>28.149632999999827</v>
      </c>
      <c r="P159" s="32"/>
      <c r="Q159"/>
      <c r="R159"/>
    </row>
    <row r="160" spans="1:18">
      <c r="A160" s="2" t="s">
        <v>4</v>
      </c>
      <c r="B160" s="3">
        <v>855.6734508600008</v>
      </c>
      <c r="C160" s="3">
        <v>781.94156865999867</v>
      </c>
      <c r="D160" s="3">
        <v>548.59767228999885</v>
      </c>
      <c r="E160" s="3">
        <v>543.91832316999887</v>
      </c>
      <c r="F160" s="3">
        <v>549.97799122999857</v>
      </c>
      <c r="G160" s="3">
        <v>833.95916692999867</v>
      </c>
      <c r="H160" s="3">
        <v>683.92459588999986</v>
      </c>
      <c r="I160" s="3">
        <v>749.43618207999975</v>
      </c>
      <c r="J160" s="3">
        <v>693.58896219999747</v>
      </c>
      <c r="K160" s="3">
        <v>899.54286007000053</v>
      </c>
      <c r="P160" s="32"/>
      <c r="Q160"/>
      <c r="R160"/>
    </row>
    <row r="161" spans="1:18">
      <c r="A161" s="2" t="s">
        <v>5</v>
      </c>
      <c r="B161" s="3">
        <v>25.824101489999951</v>
      </c>
      <c r="C161" s="3">
        <v>30.895674380000028</v>
      </c>
      <c r="D161" s="3">
        <v>34.31085274000008</v>
      </c>
      <c r="E161" s="3">
        <v>34.783120310000122</v>
      </c>
      <c r="F161" s="3">
        <v>33.566538719999706</v>
      </c>
      <c r="G161" s="3">
        <v>36.269939710000031</v>
      </c>
      <c r="H161" s="3">
        <v>36.707522299999965</v>
      </c>
      <c r="I161" s="3">
        <v>39.692078860000187</v>
      </c>
      <c r="J161" s="3">
        <v>35.446317249999829</v>
      </c>
      <c r="K161" s="3">
        <v>46.882058799999918</v>
      </c>
      <c r="P161" s="32"/>
      <c r="Q161"/>
      <c r="R161"/>
    </row>
    <row r="162" spans="1:18">
      <c r="A162" s="2" t="s">
        <v>6</v>
      </c>
      <c r="B162" s="3">
        <v>116.32208569999929</v>
      </c>
      <c r="C162" s="3">
        <v>137.15766528999961</v>
      </c>
      <c r="D162" s="3">
        <v>175.30470648999903</v>
      </c>
      <c r="E162" s="3">
        <v>220.12136218999765</v>
      </c>
      <c r="F162" s="3">
        <v>203.14562474999735</v>
      </c>
      <c r="G162" s="3">
        <v>182.38835015999697</v>
      </c>
      <c r="H162" s="3">
        <v>154.41761151999788</v>
      </c>
      <c r="I162" s="3">
        <v>154.51138755000017</v>
      </c>
      <c r="J162" s="3">
        <v>99.741152190001088</v>
      </c>
      <c r="K162" s="3">
        <v>171.20065733999922</v>
      </c>
      <c r="P162" s="32"/>
      <c r="Q162"/>
      <c r="R162"/>
    </row>
    <row r="163" spans="1:18">
      <c r="A163" s="42" t="s">
        <v>27</v>
      </c>
      <c r="B163" s="45">
        <f t="shared" ref="B163:J163" si="60">SUM(B155:B162)</f>
        <v>1209.9947867400019</v>
      </c>
      <c r="C163" s="45">
        <f t="shared" si="60"/>
        <v>1208.9380121100005</v>
      </c>
      <c r="D163" s="45">
        <f t="shared" si="60"/>
        <v>996.50089146000028</v>
      </c>
      <c r="E163" s="45">
        <f t="shared" si="60"/>
        <v>1082.3077850199961</v>
      </c>
      <c r="F163" s="45">
        <f t="shared" si="60"/>
        <v>1082.6109537299944</v>
      </c>
      <c r="G163" s="45">
        <f t="shared" si="60"/>
        <v>1347.8637051499952</v>
      </c>
      <c r="H163" s="45">
        <f t="shared" si="60"/>
        <v>1177.4791851599966</v>
      </c>
      <c r="I163" s="45">
        <f t="shared" si="60"/>
        <v>1232.6228655499974</v>
      </c>
      <c r="J163" s="45">
        <f t="shared" si="60"/>
        <v>1070.9197268399985</v>
      </c>
      <c r="K163" s="45">
        <f t="shared" ref="K163" si="61">SUM(K155:K162)</f>
        <v>1408.1841338799986</v>
      </c>
      <c r="P163" s="32"/>
      <c r="Q163"/>
      <c r="R163"/>
    </row>
    <row r="164" spans="1:18">
      <c r="M164"/>
      <c r="N164"/>
      <c r="O164" s="32"/>
      <c r="P164" s="32"/>
      <c r="Q164"/>
      <c r="R164"/>
    </row>
    <row r="165" spans="1:18">
      <c r="M165"/>
      <c r="N165"/>
      <c r="O165" s="32"/>
      <c r="P165" s="32"/>
      <c r="Q165"/>
      <c r="R165"/>
    </row>
    <row r="166" spans="1:18">
      <c r="A166" s="30" t="s">
        <v>45</v>
      </c>
      <c r="B166" s="30"/>
      <c r="C166" s="30"/>
      <c r="D166" s="30"/>
      <c r="E166" s="30"/>
      <c r="F166" s="30"/>
      <c r="M166"/>
      <c r="N166"/>
      <c r="O166" s="32"/>
      <c r="P166" s="32"/>
      <c r="Q166"/>
      <c r="R166"/>
    </row>
    <row r="167" spans="1:18">
      <c r="A167" s="4"/>
      <c r="B167" s="4"/>
      <c r="C167" s="4"/>
      <c r="D167" s="4"/>
      <c r="E167" s="4"/>
      <c r="F167" s="4"/>
      <c r="M167"/>
      <c r="N167"/>
      <c r="O167" s="32"/>
      <c r="P167" s="32"/>
      <c r="Q167"/>
      <c r="R167"/>
    </row>
    <row r="168" spans="1:18">
      <c r="A168" s="42" t="s">
        <v>8</v>
      </c>
      <c r="B168" s="49">
        <f>+B140</f>
        <v>2012</v>
      </c>
      <c r="C168" s="49">
        <f t="shared" ref="C168:K168" si="62">+C140</f>
        <v>2013</v>
      </c>
      <c r="D168" s="49">
        <f t="shared" si="62"/>
        <v>2014</v>
      </c>
      <c r="E168" s="49">
        <f t="shared" si="62"/>
        <v>2015</v>
      </c>
      <c r="F168" s="49">
        <f t="shared" si="62"/>
        <v>2016</v>
      </c>
      <c r="G168" s="49">
        <f t="shared" si="62"/>
        <v>2017</v>
      </c>
      <c r="H168" s="49">
        <f t="shared" si="62"/>
        <v>2018</v>
      </c>
      <c r="I168" s="49">
        <f t="shared" si="62"/>
        <v>2019</v>
      </c>
      <c r="J168" s="49">
        <f t="shared" si="62"/>
        <v>2020</v>
      </c>
      <c r="K168" s="49">
        <f t="shared" si="62"/>
        <v>2021</v>
      </c>
      <c r="P168" s="32"/>
      <c r="Q168"/>
      <c r="R168"/>
    </row>
    <row r="169" spans="1:18">
      <c r="A169" s="2" t="s">
        <v>9</v>
      </c>
      <c r="B169" s="3">
        <v>339.39737263900014</v>
      </c>
      <c r="C169" s="3">
        <v>505.69689041099997</v>
      </c>
      <c r="D169" s="3">
        <v>618.53847498900029</v>
      </c>
      <c r="E169" s="3">
        <v>830.69080396599998</v>
      </c>
      <c r="F169" s="3">
        <v>1079.5649485090019</v>
      </c>
      <c r="G169" s="3">
        <v>1937.2541615439986</v>
      </c>
      <c r="H169" s="3">
        <v>2429.9541453230004</v>
      </c>
      <c r="I169" s="3">
        <v>2296.4023950589976</v>
      </c>
      <c r="J169" s="3">
        <v>1973.7576322049995</v>
      </c>
      <c r="K169" s="3">
        <v>2564.7708387220096</v>
      </c>
      <c r="P169" s="32"/>
      <c r="Q169"/>
      <c r="R169"/>
    </row>
    <row r="170" spans="1:18">
      <c r="A170" s="2" t="s">
        <v>10</v>
      </c>
      <c r="B170" s="3">
        <v>279.42380990200058</v>
      </c>
      <c r="C170" s="3">
        <v>176.91704233400012</v>
      </c>
      <c r="D170" s="3">
        <v>161.9075256509997</v>
      </c>
      <c r="E170" s="3">
        <v>226.35616513499951</v>
      </c>
      <c r="F170" s="3">
        <v>402.83057084100096</v>
      </c>
      <c r="G170" s="3">
        <v>564.48543547800023</v>
      </c>
      <c r="H170" s="3">
        <v>387.88739464699955</v>
      </c>
      <c r="I170" s="3">
        <v>225.37286573999984</v>
      </c>
      <c r="J170" s="3">
        <v>229.10923274400017</v>
      </c>
      <c r="K170" s="3">
        <v>412.99587331000038</v>
      </c>
      <c r="P170" s="32"/>
      <c r="Q170"/>
      <c r="R170"/>
    </row>
    <row r="171" spans="1:18">
      <c r="A171" s="2" t="s">
        <v>11</v>
      </c>
      <c r="B171" s="3">
        <v>297.02888345199966</v>
      </c>
      <c r="C171" s="3">
        <v>331.19330051699961</v>
      </c>
      <c r="D171" s="3">
        <v>290.05398751400031</v>
      </c>
      <c r="E171" s="3">
        <v>497.83782610799977</v>
      </c>
      <c r="F171" s="3">
        <v>554.56057358600117</v>
      </c>
      <c r="G171" s="3">
        <v>712.2643972639994</v>
      </c>
      <c r="H171" s="3">
        <v>687.07982154400054</v>
      </c>
      <c r="I171" s="3">
        <v>819.77603140700046</v>
      </c>
      <c r="J171" s="3">
        <v>517.149836779</v>
      </c>
      <c r="K171" s="3">
        <v>1606.9237194350046</v>
      </c>
      <c r="P171" s="32"/>
      <c r="Q171"/>
      <c r="R171"/>
    </row>
    <row r="172" spans="1:18">
      <c r="A172" s="2" t="s">
        <v>12</v>
      </c>
      <c r="B172" s="3">
        <v>186.12416639599985</v>
      </c>
      <c r="C172" s="3">
        <v>118.55009542200008</v>
      </c>
      <c r="D172" s="3">
        <v>181.42174531399976</v>
      </c>
      <c r="E172" s="3">
        <v>362.07120929499939</v>
      </c>
      <c r="F172" s="3">
        <v>289.81580600399997</v>
      </c>
      <c r="G172" s="3">
        <v>295.75515848000003</v>
      </c>
      <c r="H172" s="3">
        <v>270.16569405899969</v>
      </c>
      <c r="I172" s="3">
        <v>284.71185125800014</v>
      </c>
      <c r="J172" s="3">
        <v>302.02308231100034</v>
      </c>
      <c r="K172" s="3">
        <v>414.49160943099906</v>
      </c>
      <c r="P172" s="32"/>
      <c r="Q172"/>
      <c r="R172"/>
    </row>
    <row r="173" spans="1:18">
      <c r="A173" s="2" t="s">
        <v>13</v>
      </c>
      <c r="B173" s="3">
        <v>74.609818444000013</v>
      </c>
      <c r="C173" s="3">
        <v>388.78024691100001</v>
      </c>
      <c r="D173" s="3">
        <v>679.42905352000105</v>
      </c>
      <c r="E173" s="3">
        <v>658.6456238300002</v>
      </c>
      <c r="F173" s="3">
        <v>675.8911004179995</v>
      </c>
      <c r="G173" s="3">
        <v>599.07998091599973</v>
      </c>
      <c r="H173" s="3">
        <v>1003.0479104719996</v>
      </c>
      <c r="I173" s="3">
        <v>1056.8946119569987</v>
      </c>
      <c r="J173" s="3">
        <v>366.53640485700009</v>
      </c>
      <c r="K173" s="3">
        <v>977.84219458200016</v>
      </c>
      <c r="P173" s="32"/>
      <c r="Q173"/>
      <c r="R173"/>
    </row>
    <row r="174" spans="1:18">
      <c r="A174" s="2" t="s">
        <v>14</v>
      </c>
      <c r="B174" s="3">
        <v>87.487169382000189</v>
      </c>
      <c r="C174" s="3">
        <v>74.858880971000005</v>
      </c>
      <c r="D174" s="3">
        <v>76.47295066300002</v>
      </c>
      <c r="E174" s="3">
        <v>91.612773673000021</v>
      </c>
      <c r="F174" s="3">
        <v>116.62691283000015</v>
      </c>
      <c r="G174" s="3">
        <v>304.26526167400033</v>
      </c>
      <c r="H174" s="3">
        <v>449.5150817120001</v>
      </c>
      <c r="I174" s="3">
        <v>458.58856429399987</v>
      </c>
      <c r="J174" s="3">
        <v>415.68144987899962</v>
      </c>
      <c r="K174" s="3">
        <v>153.45662007100026</v>
      </c>
      <c r="P174" s="32"/>
      <c r="Q174"/>
      <c r="R174"/>
    </row>
    <row r="175" spans="1:18">
      <c r="A175" s="2" t="s">
        <v>15</v>
      </c>
      <c r="B175" s="3">
        <v>179.76704158399983</v>
      </c>
      <c r="C175" s="3">
        <v>287.59203385900054</v>
      </c>
      <c r="D175" s="3">
        <v>342.2862899330006</v>
      </c>
      <c r="E175" s="3">
        <v>382.14308131199886</v>
      </c>
      <c r="F175" s="3">
        <v>489.86416253000067</v>
      </c>
      <c r="G175" s="3">
        <v>559.01242323599934</v>
      </c>
      <c r="H175" s="3">
        <v>620.05922771000007</v>
      </c>
      <c r="I175" s="3">
        <v>525.62036840000019</v>
      </c>
      <c r="J175" s="3">
        <v>319.66617625900005</v>
      </c>
      <c r="K175" s="3">
        <v>508.6163010500004</v>
      </c>
      <c r="P175" s="32"/>
      <c r="Q175"/>
      <c r="R175"/>
    </row>
    <row r="176" spans="1:18">
      <c r="A176" s="2" t="s">
        <v>16</v>
      </c>
      <c r="B176" s="3">
        <v>1717.378202782985</v>
      </c>
      <c r="C176" s="3">
        <v>2031.4632161540071</v>
      </c>
      <c r="D176" s="3">
        <v>2600.4893341599877</v>
      </c>
      <c r="E176" s="3">
        <v>2794.3798914349804</v>
      </c>
      <c r="F176" s="3">
        <v>3235.0568742310102</v>
      </c>
      <c r="G176" s="3">
        <v>3792.4010948690106</v>
      </c>
      <c r="H176" s="3">
        <v>3947.7077456200022</v>
      </c>
      <c r="I176" s="3">
        <v>3588.0674458179956</v>
      </c>
      <c r="J176" s="3">
        <v>3056.5487615209954</v>
      </c>
      <c r="K176" s="3">
        <v>3508.7451755209945</v>
      </c>
      <c r="P176" s="32"/>
      <c r="Q176"/>
      <c r="R176"/>
    </row>
    <row r="177" spans="1:18">
      <c r="A177" s="2" t="s">
        <v>6</v>
      </c>
      <c r="B177" s="3">
        <v>157.22144651099919</v>
      </c>
      <c r="C177" s="3">
        <v>204.32293201600018</v>
      </c>
      <c r="D177" s="3">
        <v>240.03427302299957</v>
      </c>
      <c r="E177" s="3">
        <v>244.19846992000066</v>
      </c>
      <c r="F177" s="3">
        <v>260.16815739099974</v>
      </c>
      <c r="G177" s="3">
        <v>298.77062514700009</v>
      </c>
      <c r="H177" s="3">
        <v>489.07639570100201</v>
      </c>
      <c r="I177" s="3">
        <v>432.43809643899772</v>
      </c>
      <c r="J177" s="3">
        <v>375.31117540799909</v>
      </c>
      <c r="K177" s="3">
        <v>400.79824122600127</v>
      </c>
      <c r="P177" s="32"/>
      <c r="Q177"/>
      <c r="R177"/>
    </row>
    <row r="178" spans="1:18">
      <c r="A178" s="42" t="s">
        <v>27</v>
      </c>
      <c r="B178" s="45">
        <f t="shared" ref="B178:G178" si="63">SUM(B169:B177)</f>
        <v>3318.4379110929849</v>
      </c>
      <c r="C178" s="45">
        <f t="shared" si="63"/>
        <v>4119.3746385950071</v>
      </c>
      <c r="D178" s="45">
        <f t="shared" si="63"/>
        <v>5190.6336347669885</v>
      </c>
      <c r="E178" s="45">
        <f t="shared" si="63"/>
        <v>6087.9358446739789</v>
      </c>
      <c r="F178" s="45">
        <f t="shared" si="63"/>
        <v>7104.379106340014</v>
      </c>
      <c r="G178" s="45">
        <f t="shared" si="63"/>
        <v>9063.2885386080088</v>
      </c>
      <c r="H178" s="45">
        <f>SUM(H169:H177)</f>
        <v>10284.493416788006</v>
      </c>
      <c r="I178" s="45">
        <f t="shared" ref="I178:J178" si="64">SUM(I169:I177)</f>
        <v>9687.8722303719896</v>
      </c>
      <c r="J178" s="45">
        <f t="shared" si="64"/>
        <v>7555.7837519629948</v>
      </c>
      <c r="K178" s="45">
        <f t="shared" ref="K178" si="65">SUM(K169:K177)</f>
        <v>10548.64057334801</v>
      </c>
      <c r="P178" s="32"/>
      <c r="Q178"/>
      <c r="R178"/>
    </row>
    <row r="179" spans="1:18">
      <c r="B179" s="23"/>
      <c r="C179" s="23"/>
      <c r="D179" s="23"/>
      <c r="E179" s="23"/>
      <c r="F179" s="23"/>
      <c r="M179"/>
      <c r="N179"/>
      <c r="O179" s="32"/>
      <c r="P179" s="32"/>
      <c r="Q179"/>
      <c r="R179"/>
    </row>
    <row r="180" spans="1:18">
      <c r="M180"/>
      <c r="N180"/>
      <c r="O180" s="32"/>
      <c r="P180" s="32"/>
      <c r="Q180"/>
      <c r="R180"/>
    </row>
    <row r="181" spans="1:18">
      <c r="A181" s="30" t="s">
        <v>46</v>
      </c>
      <c r="B181" s="30"/>
      <c r="C181" s="30"/>
      <c r="D181" s="30"/>
      <c r="E181" s="30"/>
      <c r="F181" s="30"/>
      <c r="M181"/>
      <c r="N181"/>
      <c r="O181" s="32"/>
      <c r="P181" s="32"/>
      <c r="Q181"/>
      <c r="R181"/>
    </row>
    <row r="182" spans="1:18">
      <c r="M182"/>
      <c r="N182"/>
      <c r="O182" s="32"/>
      <c r="P182" s="32"/>
      <c r="Q182"/>
      <c r="R182"/>
    </row>
    <row r="183" spans="1:18">
      <c r="A183" s="42" t="s">
        <v>8</v>
      </c>
      <c r="B183" s="49">
        <f>+B140</f>
        <v>2012</v>
      </c>
      <c r="C183" s="49">
        <f t="shared" ref="C183:K183" si="66">+C140</f>
        <v>2013</v>
      </c>
      <c r="D183" s="49">
        <f t="shared" si="66"/>
        <v>2014</v>
      </c>
      <c r="E183" s="49">
        <f t="shared" si="66"/>
        <v>2015</v>
      </c>
      <c r="F183" s="49">
        <f t="shared" si="66"/>
        <v>2016</v>
      </c>
      <c r="G183" s="49">
        <f t="shared" si="66"/>
        <v>2017</v>
      </c>
      <c r="H183" s="49">
        <f t="shared" si="66"/>
        <v>2018</v>
      </c>
      <c r="I183" s="49">
        <f t="shared" si="66"/>
        <v>2019</v>
      </c>
      <c r="J183" s="49">
        <f t="shared" si="66"/>
        <v>2020</v>
      </c>
      <c r="K183" s="49">
        <f t="shared" si="66"/>
        <v>2021</v>
      </c>
      <c r="P183" s="32"/>
      <c r="Q183"/>
      <c r="R183"/>
    </row>
    <row r="184" spans="1:18">
      <c r="A184" s="2" t="s">
        <v>9</v>
      </c>
      <c r="B184" s="3">
        <v>491.8214690199996</v>
      </c>
      <c r="C184" s="3">
        <v>516.28165130999844</v>
      </c>
      <c r="D184" s="3">
        <v>328.24726445999823</v>
      </c>
      <c r="E184" s="3">
        <v>197.07862918999982</v>
      </c>
      <c r="F184" s="3">
        <v>253.62755807999881</v>
      </c>
      <c r="G184" s="3">
        <v>436.2593982899989</v>
      </c>
      <c r="H184" s="3">
        <v>378.7549061099993</v>
      </c>
      <c r="I184" s="3">
        <v>482.03211451999761</v>
      </c>
      <c r="J184" s="3">
        <v>442.10917990999781</v>
      </c>
      <c r="K184" s="3">
        <v>651.96640803999514</v>
      </c>
      <c r="P184" s="32"/>
      <c r="Q184"/>
      <c r="R184"/>
    </row>
    <row r="185" spans="1:18">
      <c r="A185" s="2" t="s">
        <v>10</v>
      </c>
      <c r="B185" s="3">
        <v>49.59762698999991</v>
      </c>
      <c r="C185" s="3">
        <v>50.426946409999971</v>
      </c>
      <c r="D185" s="3">
        <v>63.569670759999923</v>
      </c>
      <c r="E185" s="3">
        <v>107.53940921000019</v>
      </c>
      <c r="F185" s="3">
        <v>130.94989054000021</v>
      </c>
      <c r="G185" s="3">
        <v>112.53017437000015</v>
      </c>
      <c r="H185" s="3">
        <v>72.579160390000013</v>
      </c>
      <c r="I185" s="3">
        <v>73.747645619999872</v>
      </c>
      <c r="J185" s="3">
        <v>64.026555059999893</v>
      </c>
      <c r="K185" s="3">
        <v>96.795059650000027</v>
      </c>
      <c r="P185" s="32"/>
      <c r="Q185"/>
      <c r="R185"/>
    </row>
    <row r="186" spans="1:18">
      <c r="A186" s="2" t="s">
        <v>11</v>
      </c>
      <c r="B186" s="3">
        <v>255.20390387000037</v>
      </c>
      <c r="C186" s="3">
        <v>155.65427553000072</v>
      </c>
      <c r="D186" s="3">
        <v>178.2754203200009</v>
      </c>
      <c r="E186" s="3">
        <v>266.80427204000074</v>
      </c>
      <c r="F186" s="3">
        <v>175.22487041000022</v>
      </c>
      <c r="G186" s="3">
        <v>334.82947227000011</v>
      </c>
      <c r="H186" s="3">
        <v>241.77537051000002</v>
      </c>
      <c r="I186" s="3">
        <v>239.47330808999979</v>
      </c>
      <c r="J186" s="3">
        <v>250.13818011000086</v>
      </c>
      <c r="K186" s="3">
        <v>226.89806157000012</v>
      </c>
      <c r="P186" s="32"/>
      <c r="Q186"/>
      <c r="R186"/>
    </row>
    <row r="187" spans="1:18">
      <c r="A187" s="2" t="s">
        <v>12</v>
      </c>
      <c r="B187" s="3">
        <v>66.907695400000151</v>
      </c>
      <c r="C187" s="3">
        <v>25.984550289999959</v>
      </c>
      <c r="D187" s="3">
        <v>34.784388869999944</v>
      </c>
      <c r="E187" s="3">
        <v>54.039840270000212</v>
      </c>
      <c r="F187" s="3">
        <v>63.804282120000209</v>
      </c>
      <c r="G187" s="3">
        <v>39.293242409999948</v>
      </c>
      <c r="H187" s="3">
        <v>82.296918510000367</v>
      </c>
      <c r="I187" s="3">
        <v>57.043091890000191</v>
      </c>
      <c r="J187" s="3">
        <v>43.996680940000047</v>
      </c>
      <c r="K187" s="3">
        <v>69.269098540000357</v>
      </c>
      <c r="P187" s="32"/>
      <c r="Q187"/>
      <c r="R187"/>
    </row>
    <row r="188" spans="1:18">
      <c r="A188" s="2" t="s">
        <v>13</v>
      </c>
      <c r="B188" s="3">
        <v>3.4874791200000042</v>
      </c>
      <c r="C188" s="3">
        <v>12.721513789999955</v>
      </c>
      <c r="D188" s="3">
        <v>18.223609429999932</v>
      </c>
      <c r="E188" s="3">
        <v>32.343857699999916</v>
      </c>
      <c r="F188" s="3">
        <v>26.56110814999996</v>
      </c>
      <c r="G188" s="3">
        <v>20.657040299999966</v>
      </c>
      <c r="H188" s="3">
        <v>21.952948239999966</v>
      </c>
      <c r="I188" s="3">
        <v>22.205347769999939</v>
      </c>
      <c r="J188" s="3">
        <v>7.9976083499999993</v>
      </c>
      <c r="K188" s="3">
        <v>14.355766969999955</v>
      </c>
      <c r="P188" s="32"/>
      <c r="Q188"/>
      <c r="R188"/>
    </row>
    <row r="189" spans="1:18">
      <c r="A189" s="2" t="s">
        <v>14</v>
      </c>
      <c r="B189" s="3">
        <v>11.806642219999983</v>
      </c>
      <c r="C189" s="3">
        <v>23.227970799999987</v>
      </c>
      <c r="D189" s="3">
        <v>23.959897139999988</v>
      </c>
      <c r="E189" s="3">
        <v>29.442451199999994</v>
      </c>
      <c r="F189" s="3">
        <v>17.323684519999972</v>
      </c>
      <c r="G189" s="3">
        <v>29.040152259999939</v>
      </c>
      <c r="H189" s="3">
        <v>23.463928039999995</v>
      </c>
      <c r="I189" s="3">
        <v>23.452773249999968</v>
      </c>
      <c r="J189" s="3">
        <v>30.698713089999924</v>
      </c>
      <c r="K189" s="3">
        <v>40.947094820000025</v>
      </c>
      <c r="P189" s="32"/>
      <c r="Q189"/>
      <c r="R189"/>
    </row>
    <row r="190" spans="1:18">
      <c r="A190" s="2" t="s">
        <v>15</v>
      </c>
      <c r="B190" s="3">
        <v>107.7675466099997</v>
      </c>
      <c r="C190" s="3">
        <v>162.55523312000034</v>
      </c>
      <c r="D190" s="3">
        <v>113.70367237000046</v>
      </c>
      <c r="E190" s="3">
        <v>130.46920352000026</v>
      </c>
      <c r="F190" s="3">
        <v>174.35011927000039</v>
      </c>
      <c r="G190" s="3">
        <v>145.61067192000053</v>
      </c>
      <c r="H190" s="3">
        <v>117.64379109999999</v>
      </c>
      <c r="I190" s="3">
        <v>105.16726702000015</v>
      </c>
      <c r="J190" s="3">
        <v>57.262302860000126</v>
      </c>
      <c r="K190" s="3">
        <v>127.87671634000024</v>
      </c>
      <c r="P190" s="32"/>
      <c r="Q190"/>
      <c r="R190"/>
    </row>
    <row r="191" spans="1:18">
      <c r="A191" s="2" t="s">
        <v>16</v>
      </c>
      <c r="B191" s="3">
        <v>174.12724194999848</v>
      </c>
      <c r="C191" s="3">
        <v>192.11859620999803</v>
      </c>
      <c r="D191" s="3">
        <v>146.72253015999897</v>
      </c>
      <c r="E191" s="3">
        <v>141.89900474999888</v>
      </c>
      <c r="F191" s="3">
        <v>138.10905893000015</v>
      </c>
      <c r="G191" s="3">
        <v>131.33249129999967</v>
      </c>
      <c r="H191" s="3">
        <v>128.15628990000013</v>
      </c>
      <c r="I191" s="3">
        <v>135.20900404999978</v>
      </c>
      <c r="J191" s="3">
        <v>103.8026974100013</v>
      </c>
      <c r="K191" s="3">
        <v>117.85318338999993</v>
      </c>
      <c r="P191" s="32"/>
      <c r="Q191"/>
      <c r="R191"/>
    </row>
    <row r="192" spans="1:18">
      <c r="A192" s="2" t="s">
        <v>6</v>
      </c>
      <c r="B192" s="3">
        <v>49.275181560000171</v>
      </c>
      <c r="C192" s="3">
        <v>69.967274650000817</v>
      </c>
      <c r="D192" s="3">
        <v>89.014437950000698</v>
      </c>
      <c r="E192" s="3">
        <v>122.69111714000046</v>
      </c>
      <c r="F192" s="3">
        <v>102.66038170999954</v>
      </c>
      <c r="G192" s="3">
        <v>98.311062029999619</v>
      </c>
      <c r="H192" s="3">
        <v>110.85587235999999</v>
      </c>
      <c r="I192" s="3">
        <v>94.292313340000902</v>
      </c>
      <c r="J192" s="3">
        <v>70.887809110000461</v>
      </c>
      <c r="K192" s="3">
        <v>62.222744560000677</v>
      </c>
      <c r="P192" s="32"/>
      <c r="Q192"/>
      <c r="R192"/>
    </row>
    <row r="193" spans="1:18">
      <c r="A193" s="42" t="s">
        <v>27</v>
      </c>
      <c r="B193" s="45">
        <f t="shared" ref="B193:J193" si="67">SUM(B184:B192)</f>
        <v>1209.9947867399985</v>
      </c>
      <c r="C193" s="45">
        <f t="shared" si="67"/>
        <v>1208.938012109998</v>
      </c>
      <c r="D193" s="45">
        <f t="shared" si="67"/>
        <v>996.50089145999902</v>
      </c>
      <c r="E193" s="45">
        <f t="shared" si="67"/>
        <v>1082.3077850200007</v>
      </c>
      <c r="F193" s="45">
        <f t="shared" si="67"/>
        <v>1082.6109537299997</v>
      </c>
      <c r="G193" s="45">
        <f t="shared" si="67"/>
        <v>1347.8637051499989</v>
      </c>
      <c r="H193" s="45">
        <f t="shared" si="67"/>
        <v>1177.4791851599996</v>
      </c>
      <c r="I193" s="45">
        <f t="shared" si="67"/>
        <v>1232.6228655499981</v>
      </c>
      <c r="J193" s="45">
        <f t="shared" si="67"/>
        <v>1070.9197268400003</v>
      </c>
      <c r="K193" s="45">
        <f t="shared" ref="K193" si="68">SUM(K184:K192)</f>
        <v>1408.1841338799964</v>
      </c>
      <c r="P193" s="32"/>
      <c r="Q193"/>
      <c r="R193"/>
    </row>
    <row r="194" spans="1:18">
      <c r="B194" s="23"/>
      <c r="C194" s="23"/>
      <c r="D194" s="23"/>
      <c r="E194" s="23"/>
      <c r="F194" s="23"/>
      <c r="M194"/>
      <c r="N194"/>
      <c r="O194" s="32"/>
      <c r="P194" s="32"/>
      <c r="Q194"/>
      <c r="R194"/>
    </row>
    <row r="195" spans="1:18">
      <c r="M195"/>
      <c r="N195"/>
      <c r="O195" s="32"/>
      <c r="P195" s="32"/>
      <c r="Q195"/>
      <c r="R195"/>
    </row>
    <row r="196" spans="1:18">
      <c r="A196" s="30" t="s">
        <v>47</v>
      </c>
      <c r="B196" s="30"/>
      <c r="C196" s="30"/>
      <c r="D196" s="30"/>
      <c r="E196" s="30"/>
      <c r="F196" s="30"/>
      <c r="M196"/>
      <c r="N196"/>
      <c r="O196" s="32"/>
      <c r="P196" s="32"/>
      <c r="Q196"/>
      <c r="R196"/>
    </row>
    <row r="197" spans="1:18">
      <c r="M197"/>
      <c r="N197"/>
      <c r="O197" s="32"/>
      <c r="P197" s="32"/>
      <c r="Q197"/>
      <c r="R197"/>
    </row>
    <row r="198" spans="1:18">
      <c r="A198" s="42" t="s">
        <v>17</v>
      </c>
      <c r="B198" s="49">
        <f>+B140</f>
        <v>2012</v>
      </c>
      <c r="C198" s="49">
        <f t="shared" ref="C198:K198" si="69">+C140</f>
        <v>2013</v>
      </c>
      <c r="D198" s="49">
        <f t="shared" si="69"/>
        <v>2014</v>
      </c>
      <c r="E198" s="49">
        <f t="shared" si="69"/>
        <v>2015</v>
      </c>
      <c r="F198" s="49">
        <f t="shared" si="69"/>
        <v>2016</v>
      </c>
      <c r="G198" s="49">
        <f t="shared" si="69"/>
        <v>2017</v>
      </c>
      <c r="H198" s="49">
        <f t="shared" si="69"/>
        <v>2018</v>
      </c>
      <c r="I198" s="49">
        <f t="shared" si="69"/>
        <v>2019</v>
      </c>
      <c r="J198" s="49">
        <f t="shared" si="69"/>
        <v>2020</v>
      </c>
      <c r="K198" s="49">
        <f t="shared" si="69"/>
        <v>2021</v>
      </c>
      <c r="P198" s="32"/>
      <c r="Q198"/>
      <c r="R198"/>
    </row>
    <row r="199" spans="1:18">
      <c r="A199" s="5" t="s">
        <v>18</v>
      </c>
      <c r="B199" s="3">
        <v>737.37074106799741</v>
      </c>
      <c r="C199" s="3">
        <v>1105.2593637410025</v>
      </c>
      <c r="D199" s="3">
        <v>1021.3218000489971</v>
      </c>
      <c r="E199" s="3">
        <v>958.19488594899644</v>
      </c>
      <c r="F199" s="3">
        <v>1158.961984190998</v>
      </c>
      <c r="G199" s="3">
        <v>1933.5694748900053</v>
      </c>
      <c r="H199" s="3">
        <v>1900.0113238360054</v>
      </c>
      <c r="I199" s="3">
        <v>1806.5622317349976</v>
      </c>
      <c r="J199" s="3">
        <v>1910.553346729997</v>
      </c>
      <c r="K199" s="3">
        <v>2736.0150055729932</v>
      </c>
      <c r="P199" s="32"/>
      <c r="Q199"/>
      <c r="R199"/>
    </row>
    <row r="200" spans="1:18">
      <c r="A200" s="5" t="s">
        <v>19</v>
      </c>
      <c r="B200" s="3">
        <v>1689.5352429929978</v>
      </c>
      <c r="C200" s="3">
        <v>1670.750528165998</v>
      </c>
      <c r="D200" s="3">
        <v>1751.7741407109977</v>
      </c>
      <c r="E200" s="3">
        <v>1441.9230934360005</v>
      </c>
      <c r="F200" s="3">
        <v>1505.487794643999</v>
      </c>
      <c r="G200" s="3">
        <v>1664.0743374029992</v>
      </c>
      <c r="H200" s="3">
        <v>2265.4529697999997</v>
      </c>
      <c r="I200" s="3">
        <v>2460.5656550899944</v>
      </c>
      <c r="J200" s="3">
        <v>1491.7848681119988</v>
      </c>
      <c r="K200" s="3">
        <v>2607.5208694419989</v>
      </c>
      <c r="P200" s="32"/>
      <c r="Q200"/>
      <c r="R200"/>
    </row>
    <row r="201" spans="1:18">
      <c r="A201" s="5" t="s">
        <v>20</v>
      </c>
      <c r="B201" s="3">
        <v>1408.0624792509864</v>
      </c>
      <c r="C201" s="3">
        <v>1278.1902282779854</v>
      </c>
      <c r="D201" s="3">
        <v>1427.5586275830087</v>
      </c>
      <c r="E201" s="3">
        <v>1738.6718001420238</v>
      </c>
      <c r="F201" s="3">
        <v>1745.9500292770076</v>
      </c>
      <c r="G201" s="3">
        <v>2528.198504528043</v>
      </c>
      <c r="H201" s="3">
        <v>2659.4697032639574</v>
      </c>
      <c r="I201" s="3">
        <v>2674.0637291910311</v>
      </c>
      <c r="J201" s="3">
        <v>2462.74100133101</v>
      </c>
      <c r="K201" s="3">
        <v>3087.7426513230394</v>
      </c>
      <c r="P201" s="32"/>
      <c r="Q201"/>
      <c r="R201"/>
    </row>
    <row r="202" spans="1:18">
      <c r="A202" s="5" t="s">
        <v>21</v>
      </c>
      <c r="B202" s="3">
        <v>1694.8996837269992</v>
      </c>
      <c r="C202" s="3">
        <v>1726.4448838600015</v>
      </c>
      <c r="D202" s="3">
        <v>2031.9864834139962</v>
      </c>
      <c r="E202" s="3">
        <v>2409.2363732539543</v>
      </c>
      <c r="F202" s="3">
        <v>2563.310878979978</v>
      </c>
      <c r="G202" s="3">
        <v>2689.0248693850072</v>
      </c>
      <c r="H202" s="3">
        <v>3229.0771039219926</v>
      </c>
      <c r="I202" s="3">
        <v>3520.9616655149939</v>
      </c>
      <c r="J202" s="3">
        <v>3041.6540588459607</v>
      </c>
      <c r="K202" s="3">
        <v>4336.5636653119618</v>
      </c>
      <c r="P202" s="32"/>
      <c r="Q202"/>
      <c r="R202"/>
    </row>
    <row r="203" spans="1:18">
      <c r="A203" s="5" t="s">
        <v>22</v>
      </c>
      <c r="B203" s="3">
        <v>1392.8992165569834</v>
      </c>
      <c r="C203" s="3">
        <v>1535.6168057460256</v>
      </c>
      <c r="D203" s="3">
        <v>1672.2645072980138</v>
      </c>
      <c r="E203" s="3">
        <v>1896.6345699630201</v>
      </c>
      <c r="F203" s="3">
        <v>2352.7518369789805</v>
      </c>
      <c r="G203" s="3">
        <v>2709.2941277340587</v>
      </c>
      <c r="H203" s="3">
        <v>3238.3938516100452</v>
      </c>
      <c r="I203" s="3">
        <v>3618.9070267549941</v>
      </c>
      <c r="J203" s="3">
        <v>3259.9772038910187</v>
      </c>
      <c r="K203" s="3">
        <v>4028.2500562729574</v>
      </c>
      <c r="P203" s="32"/>
      <c r="Q203"/>
      <c r="R203"/>
    </row>
    <row r="204" spans="1:18">
      <c r="A204" s="42" t="s">
        <v>28</v>
      </c>
      <c r="B204" s="45">
        <f t="shared" ref="B204:G204" si="70">SUM(B199:B203)</f>
        <v>6922.7673635959636</v>
      </c>
      <c r="C204" s="45">
        <f t="shared" si="70"/>
        <v>7316.2618097910126</v>
      </c>
      <c r="D204" s="45">
        <f t="shared" si="70"/>
        <v>7904.9055590550133</v>
      </c>
      <c r="E204" s="45">
        <f t="shared" si="70"/>
        <v>8444.6607227439963</v>
      </c>
      <c r="F204" s="45">
        <f t="shared" si="70"/>
        <v>9326.4625240709629</v>
      </c>
      <c r="G204" s="45">
        <f t="shared" si="70"/>
        <v>11524.161313940112</v>
      </c>
      <c r="H204" s="45">
        <f>SUM(H199:H203)</f>
        <v>13292.404952432</v>
      </c>
      <c r="I204" s="45">
        <f t="shared" ref="I204:J204" si="71">SUM(I199:I203)</f>
        <v>14081.060308286011</v>
      </c>
      <c r="J204" s="45">
        <f t="shared" si="71"/>
        <v>12166.710478909987</v>
      </c>
      <c r="K204" s="45">
        <f t="shared" ref="K204" si="72">SUM(K199:K203)</f>
        <v>16796.092247922952</v>
      </c>
      <c r="P204" s="32"/>
      <c r="Q204"/>
      <c r="R204"/>
    </row>
    <row r="205" spans="1:18">
      <c r="M205"/>
      <c r="N205"/>
      <c r="O205" s="32"/>
      <c r="P205" s="32"/>
      <c r="Q205"/>
      <c r="R205"/>
    </row>
    <row r="206" spans="1:18">
      <c r="M206"/>
      <c r="N206"/>
      <c r="O206" s="32"/>
      <c r="P206" s="32"/>
      <c r="Q206"/>
      <c r="R206"/>
    </row>
    <row r="207" spans="1:18">
      <c r="A207" s="30" t="s">
        <v>48</v>
      </c>
      <c r="B207" s="30"/>
      <c r="C207" s="30"/>
      <c r="D207" s="30"/>
      <c r="E207" s="30"/>
      <c r="F207" s="30"/>
      <c r="M207"/>
      <c r="N207"/>
      <c r="O207" s="32"/>
      <c r="P207" s="32"/>
      <c r="Q207"/>
      <c r="R207"/>
    </row>
    <row r="208" spans="1:18">
      <c r="A208" s="4"/>
      <c r="B208" s="4"/>
      <c r="C208" s="4"/>
      <c r="D208" s="4"/>
      <c r="E208" s="4"/>
      <c r="F208" s="4"/>
      <c r="M208"/>
      <c r="N208"/>
      <c r="O208" s="32"/>
      <c r="P208" s="32"/>
      <c r="Q208"/>
      <c r="R208"/>
    </row>
    <row r="209" spans="1:18">
      <c r="A209" s="42" t="s">
        <v>17</v>
      </c>
      <c r="B209" s="49">
        <f>+B140</f>
        <v>2012</v>
      </c>
      <c r="C209" s="49">
        <f t="shared" ref="C209:K209" si="73">+C140</f>
        <v>2013</v>
      </c>
      <c r="D209" s="49">
        <f t="shared" si="73"/>
        <v>2014</v>
      </c>
      <c r="E209" s="49">
        <f t="shared" si="73"/>
        <v>2015</v>
      </c>
      <c r="F209" s="49">
        <f t="shared" si="73"/>
        <v>2016</v>
      </c>
      <c r="G209" s="49">
        <f t="shared" si="73"/>
        <v>2017</v>
      </c>
      <c r="H209" s="49">
        <f t="shared" si="73"/>
        <v>2018</v>
      </c>
      <c r="I209" s="49">
        <f t="shared" si="73"/>
        <v>2019</v>
      </c>
      <c r="J209" s="49">
        <f t="shared" si="73"/>
        <v>2020</v>
      </c>
      <c r="K209" s="49">
        <f t="shared" si="73"/>
        <v>2021</v>
      </c>
      <c r="P209" s="32"/>
      <c r="Q209"/>
      <c r="R209"/>
    </row>
    <row r="210" spans="1:18">
      <c r="A210" s="5" t="s">
        <v>18</v>
      </c>
      <c r="B210" s="3">
        <v>465.47566320000391</v>
      </c>
      <c r="C210" s="3">
        <v>784.70890708998911</v>
      </c>
      <c r="D210" s="3">
        <v>721.11974311999268</v>
      </c>
      <c r="E210" s="3">
        <v>631.98525273999076</v>
      </c>
      <c r="F210" s="3">
        <v>697.57812325998441</v>
      </c>
      <c r="G210" s="3">
        <v>1173.872665889977</v>
      </c>
      <c r="H210" s="3">
        <v>1145.3988491799814</v>
      </c>
      <c r="I210" s="3">
        <v>1043.8188944699925</v>
      </c>
      <c r="J210" s="3">
        <v>1050.2386215699994</v>
      </c>
      <c r="K210" s="3">
        <v>1323.9622306199997</v>
      </c>
      <c r="P210" s="32"/>
      <c r="Q210"/>
      <c r="R210"/>
    </row>
    <row r="211" spans="1:18">
      <c r="A211" s="5" t="s">
        <v>19</v>
      </c>
      <c r="B211" s="3">
        <v>1089.97278132</v>
      </c>
      <c r="C211" s="3">
        <v>1159.3210826799998</v>
      </c>
      <c r="D211" s="3">
        <v>1241.6970612699984</v>
      </c>
      <c r="E211" s="3">
        <v>1298.0419011299996</v>
      </c>
      <c r="F211" s="3">
        <v>1311.8955231400003</v>
      </c>
      <c r="G211" s="3">
        <v>1420.3396798199994</v>
      </c>
      <c r="H211" s="3">
        <v>1349.7324900399988</v>
      </c>
      <c r="I211" s="3">
        <v>1549.7763600800001</v>
      </c>
      <c r="J211" s="3">
        <v>1028.69753206</v>
      </c>
      <c r="K211" s="3">
        <v>1408.5194875600009</v>
      </c>
      <c r="P211" s="32"/>
      <c r="Q211"/>
      <c r="R211"/>
    </row>
    <row r="212" spans="1:18">
      <c r="A212" s="5" t="s">
        <v>20</v>
      </c>
      <c r="B212" s="3">
        <v>106.74791584999295</v>
      </c>
      <c r="C212" s="3">
        <v>105.5667287699942</v>
      </c>
      <c r="D212" s="3">
        <v>111.21322797999434</v>
      </c>
      <c r="E212" s="3">
        <v>97.423801809994075</v>
      </c>
      <c r="F212" s="3">
        <v>125.59799679999509</v>
      </c>
      <c r="G212" s="3">
        <v>158.73373045998724</v>
      </c>
      <c r="H212" s="3">
        <v>166.90585109998574</v>
      </c>
      <c r="I212" s="3">
        <v>151.92546456999037</v>
      </c>
      <c r="J212" s="3">
        <v>130.53995766999657</v>
      </c>
      <c r="K212" s="3">
        <v>139.28320292199771</v>
      </c>
      <c r="P212" s="32"/>
      <c r="Q212"/>
      <c r="R212"/>
    </row>
    <row r="213" spans="1:18">
      <c r="A213" s="5" t="s">
        <v>21</v>
      </c>
      <c r="B213" s="3">
        <v>1476.0174324001032</v>
      </c>
      <c r="C213" s="3">
        <v>2194.4878678902564</v>
      </c>
      <c r="D213" s="3">
        <v>2797.9867822901788</v>
      </c>
      <c r="E213" s="3">
        <v>2982.1651600702085</v>
      </c>
      <c r="F213" s="3">
        <v>3175.4448057802524</v>
      </c>
      <c r="G213" s="3">
        <v>3105.6643836202543</v>
      </c>
      <c r="H213" s="3">
        <v>3014.4913749301854</v>
      </c>
      <c r="I213" s="3">
        <v>3636.6378196702153</v>
      </c>
      <c r="J213" s="3">
        <v>2230.5509359701614</v>
      </c>
      <c r="K213" s="3">
        <v>3245.1461325641976</v>
      </c>
      <c r="P213" s="32"/>
      <c r="Q213"/>
      <c r="R213"/>
    </row>
    <row r="214" spans="1:18">
      <c r="A214" s="5" t="s">
        <v>22</v>
      </c>
      <c r="B214" s="3">
        <v>182.25002044998561</v>
      </c>
      <c r="C214" s="3">
        <v>177.35211002998878</v>
      </c>
      <c r="D214" s="3">
        <v>184.86719436998666</v>
      </c>
      <c r="E214" s="3">
        <v>197.00262440998677</v>
      </c>
      <c r="F214" s="3">
        <v>264.93798919998306</v>
      </c>
      <c r="G214" s="3">
        <v>296.98019775996562</v>
      </c>
      <c r="H214" s="3">
        <v>299.43482928996343</v>
      </c>
      <c r="I214" s="3">
        <v>294.6404508299662</v>
      </c>
      <c r="J214" s="3">
        <v>246.60424599999223</v>
      </c>
      <c r="K214" s="3">
        <v>266.99392269998521</v>
      </c>
      <c r="P214" s="32"/>
      <c r="Q214"/>
      <c r="R214"/>
    </row>
    <row r="215" spans="1:18">
      <c r="A215" s="42" t="s">
        <v>28</v>
      </c>
      <c r="B215" s="45">
        <f t="shared" ref="B215:J215" si="74">SUM(B210:B214)</f>
        <v>3320.4638132200857</v>
      </c>
      <c r="C215" s="45">
        <f t="shared" si="74"/>
        <v>4421.4366964602277</v>
      </c>
      <c r="D215" s="45">
        <f t="shared" si="74"/>
        <v>5056.884009030151</v>
      </c>
      <c r="E215" s="45">
        <f t="shared" si="74"/>
        <v>5206.6187401601801</v>
      </c>
      <c r="F215" s="45">
        <f t="shared" si="74"/>
        <v>5575.4544381802152</v>
      </c>
      <c r="G215" s="45">
        <f t="shared" si="74"/>
        <v>6155.5906575501831</v>
      </c>
      <c r="H215" s="45">
        <f t="shared" si="74"/>
        <v>5975.9633945401147</v>
      </c>
      <c r="I215" s="45">
        <f t="shared" si="74"/>
        <v>6676.7989896201643</v>
      </c>
      <c r="J215" s="45">
        <f t="shared" si="74"/>
        <v>4686.6312932701503</v>
      </c>
      <c r="K215" s="45">
        <f t="shared" ref="K215" si="75">SUM(K210:K214)</f>
        <v>6383.9049763661806</v>
      </c>
      <c r="P215" s="32"/>
      <c r="Q215"/>
      <c r="R215"/>
    </row>
    <row r="216" spans="1:18">
      <c r="M216"/>
      <c r="N216"/>
      <c r="O216" s="32"/>
      <c r="P216" s="32"/>
      <c r="Q216"/>
      <c r="R216"/>
    </row>
    <row r="217" spans="1:18">
      <c r="M217"/>
      <c r="N217"/>
      <c r="O217" s="32"/>
      <c r="P217" s="32"/>
      <c r="Q217"/>
      <c r="R217"/>
    </row>
    <row r="218" spans="1:18">
      <c r="A218" s="30" t="s">
        <v>49</v>
      </c>
      <c r="B218" s="30"/>
      <c r="C218" s="30"/>
      <c r="D218" s="30"/>
      <c r="E218" s="30"/>
      <c r="F218" s="30"/>
      <c r="M218"/>
      <c r="N218"/>
      <c r="O218" s="32"/>
      <c r="P218" s="32"/>
      <c r="Q218"/>
      <c r="R218"/>
    </row>
    <row r="219" spans="1:18">
      <c r="A219" s="4"/>
      <c r="B219" s="4"/>
      <c r="C219" s="4"/>
      <c r="D219" s="4"/>
      <c r="E219" s="4"/>
      <c r="F219" s="4"/>
      <c r="M219"/>
      <c r="N219"/>
      <c r="O219" s="32"/>
      <c r="P219" s="32"/>
      <c r="Q219"/>
      <c r="R219"/>
    </row>
    <row r="220" spans="1:18">
      <c r="A220" s="42" t="s">
        <v>8</v>
      </c>
      <c r="B220" s="49">
        <f>+B140</f>
        <v>2012</v>
      </c>
      <c r="C220" s="49">
        <f t="shared" ref="C220:K220" si="76">+C140</f>
        <v>2013</v>
      </c>
      <c r="D220" s="49">
        <f t="shared" si="76"/>
        <v>2014</v>
      </c>
      <c r="E220" s="49">
        <f t="shared" si="76"/>
        <v>2015</v>
      </c>
      <c r="F220" s="49">
        <f t="shared" si="76"/>
        <v>2016</v>
      </c>
      <c r="G220" s="49">
        <f t="shared" si="76"/>
        <v>2017</v>
      </c>
      <c r="H220" s="49">
        <f t="shared" si="76"/>
        <v>2018</v>
      </c>
      <c r="I220" s="49">
        <f t="shared" si="76"/>
        <v>2019</v>
      </c>
      <c r="J220" s="49">
        <f t="shared" si="76"/>
        <v>2020</v>
      </c>
      <c r="K220" s="49">
        <f t="shared" si="76"/>
        <v>2021</v>
      </c>
      <c r="P220" s="32"/>
      <c r="Q220"/>
      <c r="R220"/>
    </row>
    <row r="221" spans="1:18">
      <c r="A221" s="2" t="s">
        <v>9</v>
      </c>
      <c r="B221" s="3">
        <v>307.44105328899951</v>
      </c>
      <c r="C221" s="3">
        <v>319.14523068599937</v>
      </c>
      <c r="D221" s="3">
        <v>307.78591259599966</v>
      </c>
      <c r="E221" s="3">
        <v>438.2095535869995</v>
      </c>
      <c r="F221" s="3">
        <v>389.28293791800127</v>
      </c>
      <c r="G221" s="3">
        <v>392.3897700010026</v>
      </c>
      <c r="H221" s="3">
        <v>413.74685772599776</v>
      </c>
      <c r="I221" s="3">
        <v>362.69948548899799</v>
      </c>
      <c r="J221" s="3">
        <v>340.34883548199804</v>
      </c>
      <c r="K221" s="3">
        <v>478.52275019299924</v>
      </c>
      <c r="P221" s="32"/>
      <c r="Q221"/>
      <c r="R221"/>
    </row>
    <row r="222" spans="1:18">
      <c r="A222" s="2" t="s">
        <v>10</v>
      </c>
      <c r="B222" s="3">
        <v>430.19746651099888</v>
      </c>
      <c r="C222" s="3">
        <v>486.80108823399871</v>
      </c>
      <c r="D222" s="3">
        <v>441.0466141899995</v>
      </c>
      <c r="E222" s="3">
        <v>626.84085614100047</v>
      </c>
      <c r="F222" s="3">
        <v>569.27332153199961</v>
      </c>
      <c r="G222" s="3">
        <v>874.9500417250033</v>
      </c>
      <c r="H222" s="3">
        <v>918.01858291500014</v>
      </c>
      <c r="I222" s="3">
        <v>1054.880130661001</v>
      </c>
      <c r="J222" s="3">
        <v>929.00262550800346</v>
      </c>
      <c r="K222" s="3">
        <v>1064.1308883019974</v>
      </c>
      <c r="P222" s="32"/>
      <c r="Q222"/>
      <c r="R222"/>
    </row>
    <row r="223" spans="1:18">
      <c r="A223" s="2" t="s">
        <v>11</v>
      </c>
      <c r="B223" s="3">
        <v>1032.3829235149997</v>
      </c>
      <c r="C223" s="3">
        <v>1114.6577679330012</v>
      </c>
      <c r="D223" s="3">
        <v>1289.6286061360079</v>
      </c>
      <c r="E223" s="3">
        <v>1637.9144042410192</v>
      </c>
      <c r="F223" s="3">
        <v>2098.622673925036</v>
      </c>
      <c r="G223" s="3">
        <v>2479.0231717519905</v>
      </c>
      <c r="H223" s="3">
        <v>2929.0831711120322</v>
      </c>
      <c r="I223" s="3">
        <v>3353.9177066710536</v>
      </c>
      <c r="J223" s="3">
        <v>3222.4511764179792</v>
      </c>
      <c r="K223" s="3">
        <v>3973.2536311519916</v>
      </c>
      <c r="P223" s="32"/>
      <c r="Q223"/>
      <c r="R223"/>
    </row>
    <row r="224" spans="1:18">
      <c r="A224" s="2" t="s">
        <v>12</v>
      </c>
      <c r="B224" s="3">
        <v>500.62732975799975</v>
      </c>
      <c r="C224" s="3">
        <v>705.05467140399867</v>
      </c>
      <c r="D224" s="3">
        <v>825.27513841200084</v>
      </c>
      <c r="E224" s="3">
        <v>844.30662756399795</v>
      </c>
      <c r="F224" s="3">
        <v>935.49473932000103</v>
      </c>
      <c r="G224" s="3">
        <v>1309.4611665500006</v>
      </c>
      <c r="H224" s="3">
        <v>1476.0696053840065</v>
      </c>
      <c r="I224" s="3">
        <v>1544.9654079419897</v>
      </c>
      <c r="J224" s="3">
        <v>1286.2389854729977</v>
      </c>
      <c r="K224" s="3">
        <v>1976.8905885849927</v>
      </c>
      <c r="P224" s="32"/>
      <c r="Q224"/>
      <c r="R224"/>
    </row>
    <row r="225" spans="1:18">
      <c r="A225" s="2" t="s">
        <v>13</v>
      </c>
      <c r="B225" s="3">
        <v>177.47388488999968</v>
      </c>
      <c r="C225" s="3">
        <v>179.78276102600134</v>
      </c>
      <c r="D225" s="3">
        <v>188.2135533230007</v>
      </c>
      <c r="E225" s="3">
        <v>226.60014435399901</v>
      </c>
      <c r="F225" s="3">
        <v>283.21216910799956</v>
      </c>
      <c r="G225" s="3">
        <v>509.94633814699915</v>
      </c>
      <c r="H225" s="3">
        <v>339.13675029300049</v>
      </c>
      <c r="I225" s="3">
        <v>374.39971573599871</v>
      </c>
      <c r="J225" s="3">
        <v>325.84477724700002</v>
      </c>
      <c r="K225" s="3">
        <v>599.46025797899858</v>
      </c>
      <c r="P225" s="32"/>
      <c r="Q225"/>
      <c r="R225"/>
    </row>
    <row r="226" spans="1:18">
      <c r="A226" s="2" t="s">
        <v>14</v>
      </c>
      <c r="B226" s="3">
        <v>1949.773090112003</v>
      </c>
      <c r="C226" s="3">
        <v>2007.5143479310016</v>
      </c>
      <c r="D226" s="3">
        <v>2174.6555989380004</v>
      </c>
      <c r="E226" s="3">
        <v>1738.6073094579956</v>
      </c>
      <c r="F226" s="3">
        <v>1960.286025543995</v>
      </c>
      <c r="G226" s="3">
        <v>2092.0030028060037</v>
      </c>
      <c r="H226" s="3">
        <v>2868.974487481019</v>
      </c>
      <c r="I226" s="3">
        <v>2762.171055151995</v>
      </c>
      <c r="J226" s="3">
        <v>2088.2224524160079</v>
      </c>
      <c r="K226" s="3">
        <v>3539.5001811919806</v>
      </c>
      <c r="P226" s="32"/>
      <c r="Q226"/>
      <c r="R226"/>
    </row>
    <row r="227" spans="1:18">
      <c r="A227" s="2" t="s">
        <v>15</v>
      </c>
      <c r="B227" s="3">
        <v>692.63941498899703</v>
      </c>
      <c r="C227" s="3">
        <v>667.44182355999851</v>
      </c>
      <c r="D227" s="3">
        <v>678.99032115799821</v>
      </c>
      <c r="E227" s="3">
        <v>760.87632450100091</v>
      </c>
      <c r="F227" s="3">
        <v>862.08564897499969</v>
      </c>
      <c r="G227" s="3">
        <v>1017.459241377005</v>
      </c>
      <c r="H227" s="3">
        <v>1209.5574543069924</v>
      </c>
      <c r="I227" s="3">
        <v>1179.2574625110019</v>
      </c>
      <c r="J227" s="3">
        <v>969.22371160599505</v>
      </c>
      <c r="K227" s="3">
        <v>1337.775249978002</v>
      </c>
      <c r="P227" s="32"/>
      <c r="Q227"/>
      <c r="R227"/>
    </row>
    <row r="228" spans="1:18">
      <c r="A228" s="2" t="s">
        <v>16</v>
      </c>
      <c r="B228" s="3">
        <v>1612.8661056980111</v>
      </c>
      <c r="C228" s="3">
        <v>1595.9054794060226</v>
      </c>
      <c r="D228" s="3">
        <v>1712.7843580060069</v>
      </c>
      <c r="E228" s="3">
        <v>1842.4377405600001</v>
      </c>
      <c r="F228" s="3">
        <v>1890.5064908420206</v>
      </c>
      <c r="G228" s="3">
        <v>2397.183277154988</v>
      </c>
      <c r="H228" s="3">
        <v>2678.2823620720142</v>
      </c>
      <c r="I228" s="3">
        <v>2883.8352227839582</v>
      </c>
      <c r="J228" s="3">
        <v>2416.2838607799708</v>
      </c>
      <c r="K228" s="3">
        <v>2734.9762478119228</v>
      </c>
      <c r="P228" s="32"/>
      <c r="Q228"/>
      <c r="R228"/>
    </row>
    <row r="229" spans="1:18">
      <c r="A229" s="2" t="s">
        <v>6</v>
      </c>
      <c r="B229" s="3">
        <v>219.36609483399988</v>
      </c>
      <c r="C229" s="3">
        <v>239.95863961099874</v>
      </c>
      <c r="D229" s="3">
        <v>286.52545629600036</v>
      </c>
      <c r="E229" s="3">
        <v>328.86776233799804</v>
      </c>
      <c r="F229" s="3">
        <v>337.69851690699858</v>
      </c>
      <c r="G229" s="3">
        <v>451.74530442700342</v>
      </c>
      <c r="H229" s="3">
        <v>459.53568114200164</v>
      </c>
      <c r="I229" s="3">
        <v>564.93412133999789</v>
      </c>
      <c r="J229" s="3">
        <v>589.09405398000092</v>
      </c>
      <c r="K229" s="3">
        <v>1091.5824527299978</v>
      </c>
      <c r="P229" s="32"/>
      <c r="Q229"/>
      <c r="R229"/>
    </row>
    <row r="230" spans="1:18">
      <c r="A230" s="42" t="s">
        <v>28</v>
      </c>
      <c r="B230" s="45">
        <f t="shared" ref="B230:G230" si="77">SUM(B221:B229)</f>
        <v>6922.7673635960091</v>
      </c>
      <c r="C230" s="45">
        <f t="shared" si="77"/>
        <v>7316.2618097910217</v>
      </c>
      <c r="D230" s="45">
        <f t="shared" si="77"/>
        <v>7904.9055590550142</v>
      </c>
      <c r="E230" s="45">
        <f t="shared" si="77"/>
        <v>8444.6607227440109</v>
      </c>
      <c r="F230" s="45">
        <f t="shared" si="77"/>
        <v>9326.4625240710502</v>
      </c>
      <c r="G230" s="45">
        <f t="shared" si="77"/>
        <v>11524.161313939996</v>
      </c>
      <c r="H230" s="45">
        <f>SUM(H221:H229)</f>
        <v>13292.404952432065</v>
      </c>
      <c r="I230" s="45">
        <f t="shared" ref="I230:J230" si="78">SUM(I221:I229)</f>
        <v>14081.060308285996</v>
      </c>
      <c r="J230" s="45">
        <f t="shared" si="78"/>
        <v>12166.710478909954</v>
      </c>
      <c r="K230" s="45">
        <f t="shared" ref="K230" si="79">SUM(K221:K229)</f>
        <v>16796.092247922883</v>
      </c>
      <c r="P230" s="32"/>
      <c r="Q230"/>
      <c r="R230"/>
    </row>
    <row r="231" spans="1:18">
      <c r="B231" s="23"/>
      <c r="C231" s="23"/>
      <c r="D231" s="23"/>
      <c r="E231" s="23"/>
      <c r="F231" s="23"/>
      <c r="M231"/>
      <c r="N231"/>
      <c r="O231" s="32"/>
      <c r="P231" s="32"/>
      <c r="Q231"/>
      <c r="R231"/>
    </row>
    <row r="232" spans="1:18">
      <c r="M232"/>
      <c r="N232"/>
      <c r="O232" s="32"/>
      <c r="P232" s="32"/>
      <c r="Q232"/>
      <c r="R232"/>
    </row>
    <row r="233" spans="1:18">
      <c r="A233" s="30" t="s">
        <v>50</v>
      </c>
      <c r="B233" s="30"/>
      <c r="C233" s="30"/>
      <c r="D233" s="30"/>
      <c r="E233" s="30"/>
      <c r="F233" s="30"/>
      <c r="M233"/>
      <c r="N233"/>
      <c r="O233" s="32"/>
      <c r="P233" s="32"/>
      <c r="Q233"/>
      <c r="R233"/>
    </row>
    <row r="234" spans="1:18">
      <c r="A234" s="4"/>
      <c r="B234" s="4"/>
      <c r="C234" s="4"/>
      <c r="D234" s="4"/>
      <c r="E234" s="4"/>
      <c r="F234" s="4"/>
      <c r="M234"/>
      <c r="N234"/>
      <c r="O234" s="32"/>
      <c r="P234" s="32"/>
      <c r="Q234"/>
      <c r="R234"/>
    </row>
    <row r="235" spans="1:18">
      <c r="A235" s="42" t="s">
        <v>8</v>
      </c>
      <c r="B235" s="49">
        <f>+B140</f>
        <v>2012</v>
      </c>
      <c r="C235" s="49">
        <f t="shared" ref="C235:K235" si="80">+C140</f>
        <v>2013</v>
      </c>
      <c r="D235" s="49">
        <f t="shared" si="80"/>
        <v>2014</v>
      </c>
      <c r="E235" s="49">
        <f t="shared" si="80"/>
        <v>2015</v>
      </c>
      <c r="F235" s="49">
        <f t="shared" si="80"/>
        <v>2016</v>
      </c>
      <c r="G235" s="49">
        <f t="shared" si="80"/>
        <v>2017</v>
      </c>
      <c r="H235" s="49">
        <f t="shared" si="80"/>
        <v>2018</v>
      </c>
      <c r="I235" s="49">
        <f t="shared" si="80"/>
        <v>2019</v>
      </c>
      <c r="J235" s="49">
        <f t="shared" si="80"/>
        <v>2020</v>
      </c>
      <c r="K235" s="49">
        <f t="shared" si="80"/>
        <v>2021</v>
      </c>
      <c r="P235" s="32"/>
      <c r="Q235"/>
      <c r="R235"/>
    </row>
    <row r="236" spans="1:18">
      <c r="A236" s="2" t="s">
        <v>9</v>
      </c>
      <c r="B236" s="3">
        <v>24.347390759999882</v>
      </c>
      <c r="C236" s="3">
        <v>48.989563800000163</v>
      </c>
      <c r="D236" s="3">
        <v>16.290375799999829</v>
      </c>
      <c r="E236" s="3">
        <v>27.346414709999991</v>
      </c>
      <c r="F236" s="3">
        <v>43.692906889999769</v>
      </c>
      <c r="G236" s="3">
        <v>32.662692890000379</v>
      </c>
      <c r="H236" s="3">
        <v>27.834044760000182</v>
      </c>
      <c r="I236" s="3">
        <v>31.083996700000057</v>
      </c>
      <c r="J236" s="3">
        <v>37.061469470000176</v>
      </c>
      <c r="K236" s="3">
        <v>75.999642497998877</v>
      </c>
      <c r="P236" s="32"/>
      <c r="Q236"/>
      <c r="R236"/>
    </row>
    <row r="237" spans="1:18">
      <c r="A237" s="2" t="s">
        <v>10</v>
      </c>
      <c r="B237" s="3">
        <v>295.99048391999833</v>
      </c>
      <c r="C237" s="3">
        <v>363.12765421999819</v>
      </c>
      <c r="D237" s="3">
        <v>288.51169273999881</v>
      </c>
      <c r="E237" s="3">
        <v>308.08977589999597</v>
      </c>
      <c r="F237" s="3">
        <v>257.65917583999811</v>
      </c>
      <c r="G237" s="3">
        <v>471.1142158399951</v>
      </c>
      <c r="H237" s="3">
        <v>555.37045026999192</v>
      </c>
      <c r="I237" s="3">
        <v>587.23044812999217</v>
      </c>
      <c r="J237" s="3">
        <v>467.29371479999548</v>
      </c>
      <c r="K237" s="3">
        <v>430.76760671699657</v>
      </c>
      <c r="P237" s="32"/>
      <c r="Q237"/>
      <c r="R237"/>
    </row>
    <row r="238" spans="1:18">
      <c r="A238" s="2" t="s">
        <v>11</v>
      </c>
      <c r="B238" s="3">
        <v>262.07845963998778</v>
      </c>
      <c r="C238" s="3">
        <v>286.69330230998332</v>
      </c>
      <c r="D238" s="3">
        <v>375.63167954997397</v>
      </c>
      <c r="E238" s="3">
        <v>434.48190020996481</v>
      </c>
      <c r="F238" s="3">
        <v>607.50948456994752</v>
      </c>
      <c r="G238" s="3">
        <v>653.49541098993916</v>
      </c>
      <c r="H238" s="3">
        <v>641.76918892992285</v>
      </c>
      <c r="I238" s="3">
        <v>725.9200113199081</v>
      </c>
      <c r="J238" s="3">
        <v>660.54393000995708</v>
      </c>
      <c r="K238" s="3">
        <v>479.10281334496057</v>
      </c>
      <c r="P238" s="32"/>
      <c r="Q238"/>
      <c r="R238"/>
    </row>
    <row r="239" spans="1:18">
      <c r="A239" s="2" t="s">
        <v>12</v>
      </c>
      <c r="B239" s="3">
        <v>501.83323514999523</v>
      </c>
      <c r="C239" s="3">
        <v>745.94270662998747</v>
      </c>
      <c r="D239" s="3">
        <v>828.03383121998922</v>
      </c>
      <c r="E239" s="3">
        <v>722.87144239998975</v>
      </c>
      <c r="F239" s="3">
        <v>832.01373148998732</v>
      </c>
      <c r="G239" s="3">
        <v>997.84720786998082</v>
      </c>
      <c r="H239" s="3">
        <v>1088.0790581799949</v>
      </c>
      <c r="I239" s="3">
        <v>1113.6673919500015</v>
      </c>
      <c r="J239" s="3">
        <v>980.78797794998434</v>
      </c>
      <c r="K239" s="3">
        <v>1325.4605986710035</v>
      </c>
      <c r="P239" s="32"/>
      <c r="Q239"/>
      <c r="R239"/>
    </row>
    <row r="240" spans="1:18">
      <c r="A240" s="2" t="s">
        <v>13</v>
      </c>
      <c r="B240" s="3">
        <v>20.262077990000051</v>
      </c>
      <c r="C240" s="3">
        <v>21.770033970000114</v>
      </c>
      <c r="D240" s="3">
        <v>19.239263919999878</v>
      </c>
      <c r="E240" s="3">
        <v>20.994476980000165</v>
      </c>
      <c r="F240" s="3">
        <v>24.320711860000433</v>
      </c>
      <c r="G240" s="3">
        <v>29.962236550000561</v>
      </c>
      <c r="H240" s="3">
        <v>25.266757700000262</v>
      </c>
      <c r="I240" s="3">
        <v>40.674734309999685</v>
      </c>
      <c r="J240" s="3">
        <v>34.368343570000043</v>
      </c>
      <c r="K240" s="3">
        <v>17.061508671999924</v>
      </c>
      <c r="P240" s="32"/>
      <c r="Q240"/>
      <c r="R240"/>
    </row>
    <row r="241" spans="1:18">
      <c r="A241" s="2" t="s">
        <v>14</v>
      </c>
      <c r="B241" s="3">
        <v>1469.5742436100077</v>
      </c>
      <c r="C241" s="3">
        <v>2147.2047386000099</v>
      </c>
      <c r="D241" s="3">
        <v>2585.1696768600091</v>
      </c>
      <c r="E241" s="3">
        <v>2706.4429051700204</v>
      </c>
      <c r="F241" s="3">
        <v>2960.3771506099988</v>
      </c>
      <c r="G241" s="3">
        <v>2849.1272037799954</v>
      </c>
      <c r="H241" s="3">
        <v>2667.8569367999899</v>
      </c>
      <c r="I241" s="3">
        <v>3054.1572387200104</v>
      </c>
      <c r="J241" s="3">
        <v>1798.8753223700141</v>
      </c>
      <c r="K241" s="3">
        <v>2933.1712869900066</v>
      </c>
      <c r="P241" s="32"/>
      <c r="Q241"/>
      <c r="R241"/>
    </row>
    <row r="242" spans="1:18">
      <c r="A242" s="2" t="s">
        <v>15</v>
      </c>
      <c r="B242" s="3">
        <v>505.66673139998022</v>
      </c>
      <c r="C242" s="3">
        <v>564.68884370997466</v>
      </c>
      <c r="D242" s="3">
        <v>608.22647835998305</v>
      </c>
      <c r="E242" s="3">
        <v>631.39906047997795</v>
      </c>
      <c r="F242" s="3">
        <v>536.41774887998088</v>
      </c>
      <c r="G242" s="3">
        <v>709.53193793996877</v>
      </c>
      <c r="H242" s="3">
        <v>636.26772816998198</v>
      </c>
      <c r="I242" s="3">
        <v>678.84240909997891</v>
      </c>
      <c r="J242" s="3">
        <v>300.4904492699975</v>
      </c>
      <c r="K242" s="3">
        <v>555.16051089399218</v>
      </c>
      <c r="P242" s="32"/>
      <c r="Q242"/>
      <c r="R242"/>
    </row>
    <row r="243" spans="1:18">
      <c r="A243" s="2" t="s">
        <v>16</v>
      </c>
      <c r="B243" s="3">
        <v>164.29294409997843</v>
      </c>
      <c r="C243" s="3">
        <v>145.76560007998941</v>
      </c>
      <c r="D243" s="3">
        <v>178.84644658998141</v>
      </c>
      <c r="E243" s="3">
        <v>169.32288433998664</v>
      </c>
      <c r="F243" s="3">
        <v>179.30267773998293</v>
      </c>
      <c r="G243" s="3">
        <v>227.41099350997919</v>
      </c>
      <c r="H243" s="3">
        <v>201.60827564998183</v>
      </c>
      <c r="I243" s="3">
        <v>195.23150814998698</v>
      </c>
      <c r="J243" s="3">
        <v>183.76019447999141</v>
      </c>
      <c r="K243" s="3">
        <v>156.57601440999437</v>
      </c>
      <c r="P243" s="32"/>
      <c r="Q243"/>
      <c r="R243"/>
    </row>
    <row r="244" spans="1:18">
      <c r="A244" s="2" t="s">
        <v>6</v>
      </c>
      <c r="B244" s="3">
        <v>76.418246650000285</v>
      </c>
      <c r="C244" s="3">
        <v>97.254253140000813</v>
      </c>
      <c r="D244" s="3">
        <v>156.93456398999956</v>
      </c>
      <c r="E244" s="3">
        <v>185.66987996999902</v>
      </c>
      <c r="F244" s="3">
        <v>134.16085030000002</v>
      </c>
      <c r="G244" s="3">
        <v>184.43875817999964</v>
      </c>
      <c r="H244" s="3">
        <v>131.91095408000029</v>
      </c>
      <c r="I244" s="3">
        <v>249.99125123999863</v>
      </c>
      <c r="J244" s="3">
        <v>223.44989134999983</v>
      </c>
      <c r="K244" s="3">
        <v>410.60499416899523</v>
      </c>
      <c r="P244" s="32"/>
      <c r="Q244"/>
      <c r="R244"/>
    </row>
    <row r="245" spans="1:18">
      <c r="A245" s="42" t="s">
        <v>28</v>
      </c>
      <c r="B245" s="45">
        <f t="shared" ref="B245:J245" si="81">SUM(B236:B244)</f>
        <v>3320.4638132199475</v>
      </c>
      <c r="C245" s="45">
        <f t="shared" si="81"/>
        <v>4421.4366964599449</v>
      </c>
      <c r="D245" s="45">
        <f t="shared" si="81"/>
        <v>5056.8840090299345</v>
      </c>
      <c r="E245" s="45">
        <f t="shared" si="81"/>
        <v>5206.6187401599345</v>
      </c>
      <c r="F245" s="45">
        <f t="shared" si="81"/>
        <v>5575.4544381798951</v>
      </c>
      <c r="G245" s="45">
        <f t="shared" si="81"/>
        <v>6155.5906575498584</v>
      </c>
      <c r="H245" s="45">
        <f t="shared" si="81"/>
        <v>5975.9633945398637</v>
      </c>
      <c r="I245" s="45">
        <f t="shared" si="81"/>
        <v>6676.7989896198769</v>
      </c>
      <c r="J245" s="45">
        <f t="shared" si="81"/>
        <v>4686.6312932699411</v>
      </c>
      <c r="K245" s="45">
        <f t="shared" ref="K245" si="82">SUM(K236:K244)</f>
        <v>6383.9049763659477</v>
      </c>
      <c r="P245" s="32"/>
      <c r="Q245"/>
      <c r="R245"/>
    </row>
    <row r="247" spans="1:18" ht="15.6">
      <c r="A247" s="27" t="s">
        <v>100</v>
      </c>
      <c r="B247" s="27"/>
      <c r="C247" s="27"/>
      <c r="D247" s="27"/>
      <c r="E247" s="27"/>
    </row>
    <row r="248" spans="1:18" ht="15.6">
      <c r="A248" s="28"/>
      <c r="B248" s="28"/>
      <c r="C248" s="28"/>
      <c r="D248" s="28"/>
      <c r="E248" s="28"/>
    </row>
    <row r="249" spans="1:18" ht="30" customHeight="1">
      <c r="A249" s="50"/>
      <c r="B249" s="69" t="s">
        <v>65</v>
      </c>
      <c r="C249" s="70"/>
      <c r="D249" s="69" t="s">
        <v>66</v>
      </c>
      <c r="E249" s="71"/>
    </row>
    <row r="250" spans="1:18">
      <c r="A250" s="51" t="s">
        <v>67</v>
      </c>
      <c r="B250" s="52" t="s">
        <v>84</v>
      </c>
      <c r="C250" s="53" t="s">
        <v>68</v>
      </c>
      <c r="D250" s="52" t="s">
        <v>84</v>
      </c>
      <c r="E250" s="54" t="s">
        <v>68</v>
      </c>
    </row>
    <row r="251" spans="1:18">
      <c r="A251" t="s">
        <v>69</v>
      </c>
      <c r="B251" s="55">
        <v>0.18479984899999999</v>
      </c>
      <c r="C251" s="56">
        <f>B251/B$272</f>
        <v>2.4798905238014425E-3</v>
      </c>
      <c r="D251" s="74">
        <v>0.470217259</v>
      </c>
      <c r="E251" s="29">
        <f>D251/D$272</f>
        <v>1.6615490975876322E-3</v>
      </c>
    </row>
    <row r="252" spans="1:18">
      <c r="A252" t="s">
        <v>70</v>
      </c>
      <c r="B252" s="55"/>
      <c r="C252" s="56">
        <f>B252/B$272</f>
        <v>0</v>
      </c>
      <c r="D252" s="74"/>
      <c r="E252" s="29">
        <f>D252/D$272</f>
        <v>0</v>
      </c>
    </row>
    <row r="253" spans="1:18">
      <c r="A253" t="s">
        <v>71</v>
      </c>
      <c r="B253" s="55">
        <v>44.45817316199998</v>
      </c>
      <c r="C253" s="56">
        <f>B253/B$272</f>
        <v>0.59659898493730568</v>
      </c>
      <c r="D253" s="74">
        <v>170.73951609300013</v>
      </c>
      <c r="E253" s="29">
        <f>D253/D$272</f>
        <v>0.60332130192369948</v>
      </c>
    </row>
    <row r="254" spans="1:18">
      <c r="A254" t="s">
        <v>83</v>
      </c>
      <c r="B254" s="55"/>
      <c r="C254" s="56">
        <f>B254/B$272</f>
        <v>0</v>
      </c>
      <c r="D254" s="74"/>
      <c r="E254" s="29">
        <f>D254/D$272</f>
        <v>0</v>
      </c>
    </row>
    <row r="255" spans="1:18">
      <c r="A255" t="s">
        <v>72</v>
      </c>
      <c r="B255" s="55"/>
      <c r="C255" s="56">
        <f>B255/B$272</f>
        <v>0</v>
      </c>
      <c r="D255" s="74"/>
      <c r="E255" s="29">
        <f>D255/D$272</f>
        <v>0</v>
      </c>
    </row>
    <row r="256" spans="1:18">
      <c r="A256" t="s">
        <v>73</v>
      </c>
      <c r="B256" s="55"/>
      <c r="C256" s="56">
        <f>B256/B$272</f>
        <v>0</v>
      </c>
      <c r="D256" s="74"/>
      <c r="E256" s="29">
        <f>D256/D$272</f>
        <v>0</v>
      </c>
    </row>
    <row r="257" spans="1:6">
      <c r="A257" t="s">
        <v>74</v>
      </c>
      <c r="B257" s="55">
        <v>21.699119536000001</v>
      </c>
      <c r="C257" s="56">
        <f>B257/B$272</f>
        <v>0.29118768875271733</v>
      </c>
      <c r="D257" s="74">
        <v>79.100393892</v>
      </c>
      <c r="E257" s="29">
        <f>D257/D$272</f>
        <v>0.27950736723187536</v>
      </c>
      <c r="F257" s="31"/>
    </row>
    <row r="258" spans="1:6">
      <c r="A258" t="s">
        <v>75</v>
      </c>
      <c r="B258" s="55">
        <v>0.41174660799999996</v>
      </c>
      <c r="C258" s="56">
        <f>B258/B$272</f>
        <v>5.5253644248734598E-3</v>
      </c>
      <c r="D258" s="74">
        <v>0.93578778099999993</v>
      </c>
      <c r="E258" s="29">
        <f>D258/D$272</f>
        <v>3.3066785901495008E-3</v>
      </c>
    </row>
    <row r="259" spans="1:6">
      <c r="A259" t="s">
        <v>76</v>
      </c>
      <c r="B259" s="55">
        <v>0.33862580900000011</v>
      </c>
      <c r="C259" s="56">
        <f>B259/B$272</f>
        <v>4.5441321483639177E-3</v>
      </c>
      <c r="D259" s="74">
        <v>1.6555103880000002</v>
      </c>
      <c r="E259" s="29">
        <f>D259/D$272</f>
        <v>5.8498741562107385E-3</v>
      </c>
    </row>
    <row r="260" spans="1:6">
      <c r="A260" t="s">
        <v>77</v>
      </c>
      <c r="B260" s="55"/>
      <c r="C260" s="56">
        <f>B260/B$272</f>
        <v>0</v>
      </c>
      <c r="D260" s="74"/>
      <c r="E260" s="29">
        <f>D260/D$272</f>
        <v>0</v>
      </c>
    </row>
    <row r="261" spans="1:6">
      <c r="A261" t="s">
        <v>78</v>
      </c>
      <c r="B261" s="55">
        <v>9.769247E-3</v>
      </c>
      <c r="C261" s="56">
        <f>B261/B$272</f>
        <v>1.3109676869906789E-4</v>
      </c>
      <c r="D261" s="74">
        <v>2.2628877999999998E-2</v>
      </c>
      <c r="E261" s="29">
        <f>D261/D$272</f>
        <v>7.9960892758980213E-5</v>
      </c>
    </row>
    <row r="262" spans="1:6">
      <c r="A262" t="s">
        <v>79</v>
      </c>
      <c r="B262" s="55">
        <v>1.1217051249999999</v>
      </c>
      <c r="C262" s="56">
        <f>B262/B$272</f>
        <v>1.5052533457356951E-2</v>
      </c>
      <c r="D262" s="74">
        <v>3.1269077709999995</v>
      </c>
      <c r="E262" s="29">
        <f>D262/D$272</f>
        <v>1.1049170751822199E-2</v>
      </c>
    </row>
    <row r="263" spans="1:6">
      <c r="A263" t="s">
        <v>85</v>
      </c>
      <c r="B263" s="55">
        <v>0.13669553299999998</v>
      </c>
      <c r="C263" s="56">
        <f>B263/B$272</f>
        <v>1.8343627376702421E-3</v>
      </c>
      <c r="D263" s="74">
        <v>0.52577151899999996</v>
      </c>
      <c r="E263" s="29">
        <f>D263/D$272</f>
        <v>1.8578543773352407E-3</v>
      </c>
    </row>
    <row r="264" spans="1:6">
      <c r="A264" t="s">
        <v>86</v>
      </c>
      <c r="B264" s="55">
        <v>3.8841070320000006</v>
      </c>
      <c r="C264" s="56">
        <f>B264/B$272</f>
        <v>5.2122121712812372E-2</v>
      </c>
      <c r="D264" s="74">
        <v>15.626034646000004</v>
      </c>
      <c r="E264" s="29">
        <f>D264/D$272</f>
        <v>5.5215803478056477E-2</v>
      </c>
    </row>
    <row r="265" spans="1:6">
      <c r="A265" t="s">
        <v>87</v>
      </c>
      <c r="B265" s="55">
        <v>3.7067470000000003E-3</v>
      </c>
      <c r="C265" s="56">
        <f>B265/B$272</f>
        <v>4.9742068563213096E-5</v>
      </c>
      <c r="D265" s="74">
        <v>1.5160463820000001</v>
      </c>
      <c r="E265" s="29">
        <f>D265/D$272</f>
        <v>5.3570672911287054E-3</v>
      </c>
    </row>
    <row r="266" spans="1:6">
      <c r="A266" t="s">
        <v>99</v>
      </c>
      <c r="B266" s="55"/>
      <c r="C266" s="56">
        <f>B266/B$272</f>
        <v>0</v>
      </c>
      <c r="D266" s="74"/>
      <c r="E266" s="29">
        <f>D266/D$272</f>
        <v>0</v>
      </c>
    </row>
    <row r="267" spans="1:6">
      <c r="A267" t="s">
        <v>88</v>
      </c>
      <c r="B267" s="55">
        <v>3.3453678000000001E-2</v>
      </c>
      <c r="C267" s="56">
        <f>B267/B$272</f>
        <v>4.4892601107322767E-4</v>
      </c>
      <c r="D267" s="74">
        <v>0.10859775100000001</v>
      </c>
      <c r="E267" s="29">
        <f>D267/D$272</f>
        <v>3.8373856280357502E-4</v>
      </c>
    </row>
    <row r="268" spans="1:6">
      <c r="A268" t="s">
        <v>80</v>
      </c>
      <c r="B268" s="55">
        <v>5.3253039999999995E-3</v>
      </c>
      <c r="C268" s="56">
        <f>B268/B$272</f>
        <v>7.1462022276662775E-5</v>
      </c>
      <c r="D268" s="74">
        <v>0.187905303</v>
      </c>
      <c r="E268" s="29">
        <f>D268/D$272</f>
        <v>6.6397793925207797E-4</v>
      </c>
    </row>
    <row r="269" spans="1:6">
      <c r="A269" t="s">
        <v>89</v>
      </c>
      <c r="B269" s="55"/>
      <c r="C269" s="56">
        <f>B269/B$272</f>
        <v>0</v>
      </c>
      <c r="D269" s="74"/>
      <c r="E269" s="29">
        <f>D269/D$272</f>
        <v>0</v>
      </c>
    </row>
    <row r="270" spans="1:6">
      <c r="A270" t="s">
        <v>90</v>
      </c>
      <c r="B270" s="55">
        <v>1.7122842570000001</v>
      </c>
      <c r="C270" s="56">
        <f>B270/B$272</f>
        <v>2.2977710890817311E-2</v>
      </c>
      <c r="D270" s="74">
        <v>6.9844201939999984</v>
      </c>
      <c r="E270" s="29">
        <f>D270/D$272</f>
        <v>2.4679989618402186E-2</v>
      </c>
    </row>
    <row r="271" spans="1:6">
      <c r="A271" t="s">
        <v>81</v>
      </c>
      <c r="B271" s="55">
        <v>0.5198458130000001</v>
      </c>
      <c r="C271" s="56">
        <f>B271/B$272</f>
        <v>6.9759835436692215E-3</v>
      </c>
      <c r="D271" s="74">
        <v>1.9995786740000001</v>
      </c>
      <c r="E271" s="29">
        <f>D271/D$272</f>
        <v>7.0656660889177924E-3</v>
      </c>
    </row>
    <row r="272" spans="1:6">
      <c r="A272" s="57" t="s">
        <v>82</v>
      </c>
      <c r="B272" s="58">
        <f>SUM(B251:B271)</f>
        <v>74.519357699999972</v>
      </c>
      <c r="C272" s="59">
        <f>SUM(C251:C271)</f>
        <v>1.0000000000000002</v>
      </c>
      <c r="D272" s="60">
        <f>SUM(D251:D271)</f>
        <v>282.99931653100015</v>
      </c>
      <c r="E272" s="61">
        <f>SUM(E251:E271)</f>
        <v>1</v>
      </c>
    </row>
    <row r="274" spans="2:2">
      <c r="B274" s="31"/>
    </row>
  </sheetData>
  <mergeCells count="12">
    <mergeCell ref="B249:C249"/>
    <mergeCell ref="D249:E249"/>
    <mergeCell ref="B14:K14"/>
    <mergeCell ref="B15:K15"/>
    <mergeCell ref="B16:K16"/>
    <mergeCell ref="A22:K22"/>
    <mergeCell ref="A136:K136"/>
    <mergeCell ref="A1:K1"/>
    <mergeCell ref="B10:K10"/>
    <mergeCell ref="B11:K11"/>
    <mergeCell ref="B12:K12"/>
    <mergeCell ref="B13:K13"/>
  </mergeCells>
  <printOptions horizontalCentered="1"/>
  <pageMargins left="0.70866141732283472" right="0.70866141732283472" top="0.74803149606299213" bottom="0.74803149606299213" header="0.31496062992125984" footer="0.31496062992125984"/>
  <pageSetup paperSize="9" scale="79" orientation="landscape" r:id="rId1"/>
  <rowBreaks count="7" manualBreakCount="7">
    <brk id="37" max="16383" man="1"/>
    <brk id="66" max="16383" man="1"/>
    <brk id="104" max="16383" man="1"/>
    <brk id="135" max="16383" man="1"/>
    <brk id="165" max="16383" man="1"/>
    <brk id="195" max="16383" man="1"/>
    <brk id="232" max="16383" man="1"/>
  </rowBreaks>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2022-01-04T12:17:44Z</cp:lastPrinted>
  <dcterms:created xsi:type="dcterms:W3CDTF">2014-01-20T05:23:27Z</dcterms:created>
  <dcterms:modified xsi:type="dcterms:W3CDTF">2022-02-10T07:50:19Z</dcterms:modified>
</cp:coreProperties>
</file>