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 yWindow="0" windowWidth="15792" windowHeight="9312"/>
  </bookViews>
  <sheets>
    <sheet name="2023" sheetId="1" r:id="rId1"/>
  </sheets>
  <calcPr calcId="124519"/>
</workbook>
</file>

<file path=xl/calcChain.xml><?xml version="1.0" encoding="utf-8"?>
<calcChain xmlns="http://schemas.openxmlformats.org/spreadsheetml/2006/main">
  <c r="E273" i="1"/>
  <c r="D274"/>
  <c r="B274"/>
  <c r="C269" s="1"/>
  <c r="E271"/>
  <c r="C235"/>
  <c r="D235"/>
  <c r="E235"/>
  <c r="F235"/>
  <c r="G235"/>
  <c r="H235"/>
  <c r="I235"/>
  <c r="J235"/>
  <c r="K235"/>
  <c r="B235"/>
  <c r="C220"/>
  <c r="D220"/>
  <c r="E220"/>
  <c r="F220"/>
  <c r="G220"/>
  <c r="H220"/>
  <c r="I220"/>
  <c r="J220"/>
  <c r="K220"/>
  <c r="B220"/>
  <c r="C209"/>
  <c r="D209"/>
  <c r="E209"/>
  <c r="F209"/>
  <c r="G209"/>
  <c r="H209"/>
  <c r="I209"/>
  <c r="J209"/>
  <c r="K209"/>
  <c r="B209"/>
  <c r="C198"/>
  <c r="D198"/>
  <c r="E198"/>
  <c r="F198"/>
  <c r="G198"/>
  <c r="H198"/>
  <c r="I198"/>
  <c r="J198"/>
  <c r="K198"/>
  <c r="B198"/>
  <c r="C183"/>
  <c r="D183"/>
  <c r="E183"/>
  <c r="F183"/>
  <c r="G183"/>
  <c r="H183"/>
  <c r="I183"/>
  <c r="J183"/>
  <c r="K183"/>
  <c r="B183"/>
  <c r="C168"/>
  <c r="D168"/>
  <c r="E168"/>
  <c r="F168"/>
  <c r="G168"/>
  <c r="H168"/>
  <c r="I168"/>
  <c r="J168"/>
  <c r="K168"/>
  <c r="B168"/>
  <c r="C154"/>
  <c r="D154"/>
  <c r="E154"/>
  <c r="F154"/>
  <c r="G154"/>
  <c r="H154"/>
  <c r="I154"/>
  <c r="J154"/>
  <c r="K154"/>
  <c r="B154"/>
  <c r="L35"/>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B49"/>
  <c r="C49"/>
  <c r="D49"/>
  <c r="E49"/>
  <c r="F49"/>
  <c r="G49"/>
  <c r="H49"/>
  <c r="K245"/>
  <c r="K230"/>
  <c r="K215"/>
  <c r="K204"/>
  <c r="K193"/>
  <c r="K178"/>
  <c r="K163"/>
  <c r="K149"/>
  <c r="C273" l="1"/>
  <c r="E272"/>
  <c r="C272"/>
  <c r="E253"/>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4" l="1"/>
  <c r="C274"/>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<sst xmlns="http://schemas.openxmlformats.org/spreadsheetml/2006/main" count="322" uniqueCount="104">
  <si>
    <t>FRUITS DE MER</t>
  </si>
  <si>
    <t>HUILES ESSENTIELLES</t>
  </si>
  <si>
    <t>NICKEL_COBALT</t>
  </si>
  <si>
    <t>PRODUITS DES INDUSTRIES ALIMENTAIRES</t>
  </si>
  <si>
    <t>PRODUITS MINERAUX</t>
  </si>
  <si>
    <t>TEXTILE</t>
  </si>
  <si>
    <t>AUTRES</t>
  </si>
  <si>
    <t>Groupes de produits</t>
  </si>
  <si>
    <t>Bloc</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</si>
  <si>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</si>
  <si>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</si>
  <si>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</si>
  <si>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</si>
  <si>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</si>
  <si>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</si>
  <si>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</si>
  <si>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</si>
  <si>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</si>
  <si>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</si>
  <si>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</si>
  <si>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</si>
  <si>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</si>
  <si>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</si>
  <si>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</si>
  <si>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</si>
  <si>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</si>
  <si>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</si>
  <si>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</si>
  <si>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</si>
  <si>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</si>
  <si>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</si>
  <si>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</si>
  <si>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</si>
  <si>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</si>
  <si>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</si>
  <si>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</si>
  <si>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</si>
  <si>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</si>
  <si>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</si>
  <si>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</si>
  <si>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</si>
  <si>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</si>
  <si>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</si>
  <si>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</si>
  <si>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</si>
  <si>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</si>
  <si>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</si>
  <si>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</si>
  <si>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</si>
  <si>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</si>
  <si>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</si>
  <si>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</si>
  <si>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</si>
  <si>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</si>
  <si>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</si>
  <si>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</si>
  <si>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</si>
  <si>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</si>
  <si>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</si>
  <si>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</si>
  <si>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</si>
  <si>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</si>
  <si>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</si>
  <si>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</si>
  <si>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Motif de l'exonération</t>
  </si>
  <si>
    <t>Part</t>
  </si>
  <si>
    <t>MISSIONS DIPLOMATIQUES ET ASSIMILES</t>
  </si>
  <si>
    <t>MATERIEL MILITAIRE FORCES ETRANGERES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</si>
  <si>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</si>
  <si>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</si>
  <si>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</si>
  <si>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</si>
  <si>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</si>
  <si>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</si>
  <si>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</si>
  <si>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</si>
  <si>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</si>
  <si>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</si>
  <si>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</si>
  <si>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</si>
  <si>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SECTEUR PUBLIC</t>
  </si>
  <si>
    <t>Montant</t>
  </si>
  <si>
    <t>ONG ETRANGERES ACCORD DE SIEGE-GVT MG</t>
  </si>
  <si>
    <t>INSTITUTIONS SPECIALISEES DE NATIONS UNIES</t>
  </si>
  <si>
    <t>DONS POUR ORGANISMES PUBLICS-PRIVES</t>
  </si>
  <si>
    <t>ENVOIS DE SECOURS ET A LA CROIX ROUGE MALAGASY</t>
  </si>
  <si>
    <t>ETABLISSEMENTS D'ENSEIGNEMENTS ETRANGERS AGREES</t>
  </si>
  <si>
    <t>ACCORDS DE COOPERATION DE DVLPT AVEC UN AUTRE ETAT</t>
  </si>
  <si>
    <t>Tableau 1.1 : Export mensuel total provisoire par type de produit (en milliard d'Ariary) - Source : DGD\DSCD</t>
  </si>
  <si>
    <t>Tableau 1.2 : Export mensuel total provisoire par type de produit (en millier de tonne) - Source : DGD\DSCD</t>
  </si>
  <si>
    <t>Tableau 1.3 : Export mensuel total provisoire par bloc géo-économique (en milliard d'Ariary) - Source : DGD\DSCD</t>
  </si>
  <si>
    <t>Tableau 1.4 : Export mensuel total provisoire par bloc géo-économique (en millier de tonne) - Source : DGD\DSCD</t>
  </si>
  <si>
    <t>Tableau 1.5 : Import mensuel total provisoire par type de produit (en milliard d'Ariary) - Source : DGD\DSCD</t>
  </si>
  <si>
    <t>Tableau 1.6 : Import mensuel total provisoire par type de produit (en millier de tonne) - Source : DGD\DSCD</t>
  </si>
  <si>
    <t>Tableau 1.7 : Import mensuel total provisoire par bloc géo-économique (en milliard d'Ariary) - Source : DGD\DSCD</t>
  </si>
  <si>
    <t>Tableau 1.8 : Import mensuel total provisoire par bloc géo-économique (en millier de tonne) - Source : DGD\DSCD</t>
  </si>
  <si>
    <t>CODE PETROLIER</t>
  </si>
  <si>
    <t>PREMIERE SECTION : COMMERCE EXTERIEUR SUR L'ANNEE 2023</t>
  </si>
  <si>
    <t>EXONERATION A L'EXPORT</t>
  </si>
  <si>
    <t>USMCA_ACEUM</t>
  </si>
  <si>
    <t>Accord entre les Etats-Unis d'Amérique, le Mexique et le Canada</t>
  </si>
  <si>
    <t>MATERIEL MILITAIRE FORCES NATIONALES</t>
  </si>
  <si>
    <t>Valeur Import&amp;Export exonérée</t>
  </si>
  <si>
    <t>PARTIE 3 : EXONERATION DE DROITS ET TAXES A L'IMPORTATION ET A L'EXPORTATION A FIN JUILLET 2023 (en milliard d'Ariary)</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</si>
</sst>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0.0"/>
    <numFmt numFmtId="167" formatCode="#,##0.0_ ;\-#,##0.0\ "/>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80">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0" fillId="0" borderId="0" xfId="0" applyFill="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9" fontId="17" fillId="35" borderId="0" xfId="43" applyFont="1" applyFill="1" applyBorder="1" applyAlignment="1">
      <alignment horizontal="center"/>
    </xf>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0" borderId="0" xfId="0" applyNumberFormat="1" applyFont="1" applyFill="1"/>
    <xf numFmtId="166" fontId="16" fillId="0" borderId="0" xfId="31" applyNumberFormat="1" applyFont="1" applyFill="1"/>
    <xf numFmtId="166" fontId="0" fillId="0" borderId="0" xfId="0" applyNumberForma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vertical="center" wrapText="1"/>
    </xf>
    <xf numFmtId="166" fontId="16" fillId="0" borderId="0" xfId="0" applyNumberFormat="1" applyFont="1" applyAlignment="1">
      <alignment horizontal="center"/>
    </xf>
    <xf numFmtId="166" fontId="16" fillId="33" borderId="0" xfId="31" quotePrefix="1" applyNumberFormat="1" applyFont="1" applyFill="1" applyAlignment="1">
      <alignment horizontal="center"/>
    </xf>
    <xf numFmtId="166" fontId="0" fillId="0" borderId="0" xfId="0" applyNumberFormat="1"/>
    <xf numFmtId="166" fontId="16" fillId="33" borderId="0" xfId="31" applyNumberFormat="1" applyFont="1" applyFill="1" applyAlignment="1">
      <alignment horizontal="center"/>
    </xf>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7" fontId="0" fillId="0" borderId="0" xfId="31" applyNumberFormat="1" applyFont="1"/>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Border="1" applyAlignment="1">
      <alignment horizontal="left" vertical="top" wrapText="1"/>
    </xf>
    <xf numFmtId="0" fontId="19" fillId="0" borderId="0" xfId="0" applyFont="1" applyAlignment="1">
      <alignment horizontal="center"/>
    </xf>
    <xf numFmtId="166" fontId="19" fillId="0" borderId="0" xfId="0" applyNumberFormat="1"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6"/>
  <sheetViews>
    <sheetView showGridLines="0" tabSelected="1" topLeftCell="A245" zoomScale="80" zoomScaleNormal="80" workbookViewId="0">
      <selection activeCell="D251" sqref="D251:D273"/>
    </sheetView>
  </sheetViews>
  <sheetFormatPr baseColWidth="10" defaultRowHeight="14.4"/>
  <cols>
    <col min="1" max="1" width="51" customWidth="1"/>
    <col min="2" max="2" width="11.88671875" style="1" bestFit="1" customWidth="1"/>
    <col min="3" max="3" width="11.33203125" style="1" bestFit="1" customWidth="1"/>
    <col min="4" max="4" width="10.77734375" style="1" bestFit="1" customWidth="1"/>
    <col min="5" max="5" width="9.6640625" style="1" bestFit="1" customWidth="1"/>
    <col min="6" max="6" width="10.109375" style="1" bestFit="1" customWidth="1"/>
    <col min="7" max="7" width="10.44140625" style="1" bestFit="1" customWidth="1"/>
    <col min="8" max="8" width="10.5546875" style="1" bestFit="1" customWidth="1"/>
    <col min="9" max="9" width="10.109375" style="1" bestFit="1" customWidth="1"/>
    <col min="10" max="11" width="11.6640625" style="1" customWidth="1"/>
    <col min="12" max="13" width="11.5546875" style="1" customWidth="1"/>
    <col min="14" max="14" width="11.77734375" style="1" bestFit="1" customWidth="1"/>
    <col min="15" max="15" width="11.5546875" style="20"/>
    <col min="16" max="16" width="11.44140625" style="20"/>
    <col min="17" max="18" width="11.44140625" style="1"/>
  </cols>
  <sheetData>
    <row r="1" spans="1:12" ht="15.6">
      <c r="A1" s="76" t="s">
        <v>50</v>
      </c>
      <c r="B1" s="76"/>
      <c r="C1" s="76"/>
      <c r="D1" s="76"/>
      <c r="E1" s="76"/>
      <c r="F1" s="76"/>
      <c r="G1" s="76"/>
      <c r="H1" s="76"/>
      <c r="I1" s="76"/>
      <c r="J1" s="76"/>
      <c r="K1" s="76"/>
      <c r="L1" s="9"/>
    </row>
    <row r="2" spans="1:12" ht="15.6">
      <c r="A2" s="4" t="s">
        <v>28</v>
      </c>
    </row>
    <row r="9" spans="1:12" ht="15.75" customHeight="1" thickBot="1"/>
    <row r="10" spans="1:12" ht="15.75" customHeight="1" thickBot="1">
      <c r="A10" s="5" t="s">
        <v>29</v>
      </c>
      <c r="B10" s="77" t="s">
        <v>30</v>
      </c>
      <c r="C10" s="78"/>
      <c r="D10" s="78"/>
      <c r="E10" s="78"/>
      <c r="F10" s="78"/>
      <c r="G10" s="78"/>
      <c r="H10" s="78"/>
      <c r="I10" s="78"/>
      <c r="J10" s="78"/>
      <c r="K10" s="79"/>
      <c r="L10" s="10"/>
    </row>
    <row r="11" spans="1:12" ht="15.75" customHeight="1" thickBot="1">
      <c r="A11" s="6" t="s">
        <v>99</v>
      </c>
      <c r="B11" s="73" t="s">
        <v>100</v>
      </c>
      <c r="C11" s="71"/>
      <c r="D11" s="71"/>
      <c r="E11" s="71"/>
      <c r="F11" s="71"/>
      <c r="G11" s="71"/>
      <c r="H11" s="71"/>
      <c r="I11" s="71"/>
      <c r="J11" s="71"/>
      <c r="K11" s="72"/>
      <c r="L11" s="11"/>
    </row>
    <row r="12" spans="1:12" ht="15.75" customHeight="1" thickBot="1">
      <c r="A12" s="6" t="s">
        <v>9</v>
      </c>
      <c r="B12" s="70" t="s">
        <v>31</v>
      </c>
      <c r="C12" s="71"/>
      <c r="D12" s="71"/>
      <c r="E12" s="71"/>
      <c r="F12" s="71"/>
      <c r="G12" s="71"/>
      <c r="H12" s="71"/>
      <c r="I12" s="71"/>
      <c r="J12" s="71"/>
      <c r="K12" s="72"/>
      <c r="L12" s="11"/>
    </row>
    <row r="13" spans="1:12" ht="15.75" customHeight="1" thickBot="1">
      <c r="A13" s="6" t="s">
        <v>32</v>
      </c>
      <c r="B13" s="70" t="s">
        <v>33</v>
      </c>
      <c r="C13" s="71"/>
      <c r="D13" s="71"/>
      <c r="E13" s="71"/>
      <c r="F13" s="71"/>
      <c r="G13" s="71"/>
      <c r="H13" s="71"/>
      <c r="I13" s="71"/>
      <c r="J13" s="71"/>
      <c r="K13" s="72"/>
      <c r="L13" s="11"/>
    </row>
    <row r="14" spans="1:12" ht="15.75" customHeight="1" thickBot="1">
      <c r="A14" s="6" t="s">
        <v>34</v>
      </c>
      <c r="B14" s="70" t="s">
        <v>35</v>
      </c>
      <c r="C14" s="71"/>
      <c r="D14" s="71"/>
      <c r="E14" s="71"/>
      <c r="F14" s="71"/>
      <c r="G14" s="71"/>
      <c r="H14" s="71"/>
      <c r="I14" s="71"/>
      <c r="J14" s="71"/>
      <c r="K14" s="72"/>
      <c r="L14" s="11"/>
    </row>
    <row r="15" spans="1:12" ht="15.75" customHeight="1" thickBot="1">
      <c r="A15" s="6" t="s">
        <v>14</v>
      </c>
      <c r="B15" s="70" t="s">
        <v>36</v>
      </c>
      <c r="C15" s="71"/>
      <c r="D15" s="71"/>
      <c r="E15" s="71"/>
      <c r="F15" s="71"/>
      <c r="G15" s="71"/>
      <c r="H15" s="71"/>
      <c r="I15" s="71"/>
      <c r="J15" s="71"/>
      <c r="K15" s="72"/>
      <c r="L15" s="11"/>
    </row>
    <row r="16" spans="1:12" ht="15.75" customHeight="1" thickBot="1">
      <c r="A16" s="6" t="s">
        <v>15</v>
      </c>
      <c r="B16" s="73" t="s">
        <v>49</v>
      </c>
      <c r="C16" s="71"/>
      <c r="D16" s="71"/>
      <c r="E16" s="71"/>
      <c r="F16" s="71"/>
      <c r="G16" s="71"/>
      <c r="H16" s="71"/>
      <c r="I16" s="71"/>
      <c r="J16" s="71"/>
      <c r="K16" s="72"/>
      <c r="L16" s="11"/>
    </row>
    <row r="20" spans="1:18" ht="15.6">
      <c r="A20" s="7" t="s">
        <v>37</v>
      </c>
    </row>
    <row r="22" spans="1:18" ht="15.6">
      <c r="A22" s="74" t="s">
        <v>97</v>
      </c>
      <c r="B22" s="74"/>
      <c r="C22" s="74"/>
      <c r="D22" s="74"/>
      <c r="E22" s="74"/>
      <c r="F22" s="74"/>
      <c r="G22" s="74"/>
      <c r="H22" s="74"/>
      <c r="I22" s="74"/>
      <c r="J22" s="74"/>
      <c r="K22" s="74"/>
      <c r="L22" s="8"/>
    </row>
    <row r="24" spans="1:18" s="3" customFormat="1" ht="14.4" customHeight="1">
      <c r="A24" s="14" t="s">
        <v>88</v>
      </c>
      <c r="B24" s="13"/>
      <c r="C24" s="13"/>
      <c r="D24" s="13"/>
      <c r="E24" s="13"/>
      <c r="F24" s="13"/>
      <c r="G24" s="13"/>
      <c r="H24" s="13"/>
      <c r="I24" s="13"/>
      <c r="J24" s="2"/>
      <c r="K24" s="2"/>
      <c r="L24" s="2"/>
      <c r="M24" s="2"/>
      <c r="N24" s="2"/>
      <c r="O24" s="21"/>
      <c r="P24" s="21"/>
      <c r="Q24" s="2"/>
      <c r="R24" s="2"/>
    </row>
    <row r="25" spans="1:18">
      <c r="B25"/>
    </row>
    <row r="26" spans="1:18">
      <c r="A26" s="29" t="s">
        <v>7</v>
      </c>
      <c r="B26" s="30" t="s">
        <v>24</v>
      </c>
      <c r="C26" s="30" t="s">
        <v>51</v>
      </c>
      <c r="D26" s="30" t="s">
        <v>53</v>
      </c>
      <c r="E26" s="30" t="s">
        <v>54</v>
      </c>
      <c r="F26" s="30" t="s">
        <v>55</v>
      </c>
      <c r="G26" s="30" t="s">
        <v>56</v>
      </c>
      <c r="H26" s="30" t="s">
        <v>57</v>
      </c>
      <c r="I26" s="30" t="s">
        <v>58</v>
      </c>
      <c r="J26" s="30" t="s">
        <v>59</v>
      </c>
      <c r="K26" s="30" t="s">
        <v>60</v>
      </c>
      <c r="L26" s="30" t="s">
        <v>61</v>
      </c>
      <c r="M26" s="30" t="s">
        <v>62</v>
      </c>
      <c r="N26" s="31" t="s">
        <v>52</v>
      </c>
      <c r="O26" s="22"/>
      <c r="P26" s="23"/>
      <c r="Q26"/>
      <c r="R26"/>
    </row>
    <row r="27" spans="1:18">
      <c r="A27" s="44" t="s">
        <v>38</v>
      </c>
      <c r="B27" s="45">
        <v>359.81377720500001</v>
      </c>
      <c r="C27" s="45">
        <v>392.11280696099982</v>
      </c>
      <c r="D27" s="45">
        <v>416.03239737000001</v>
      </c>
      <c r="E27" s="45">
        <v>291.878322105</v>
      </c>
      <c r="F27" s="45">
        <v>298.197682563</v>
      </c>
      <c r="G27" s="45">
        <v>192.58660760299986</v>
      </c>
      <c r="H27" s="45">
        <v>189.40386828200005</v>
      </c>
      <c r="I27" s="45"/>
      <c r="J27" s="45"/>
      <c r="K27" s="45"/>
      <c r="L27" s="45"/>
      <c r="M27" s="45"/>
      <c r="N27" s="46">
        <f>SUM(B27:M27)</f>
        <v>2140.025462089</v>
      </c>
      <c r="O27" s="24"/>
      <c r="P27" s="25"/>
      <c r="Q27"/>
      <c r="R27"/>
    </row>
    <row r="28" spans="1:18">
      <c r="A28" s="44" t="s">
        <v>0</v>
      </c>
      <c r="B28" s="45">
        <v>44.949705666</v>
      </c>
      <c r="C28" s="45">
        <v>50.791551763999983</v>
      </c>
      <c r="D28" s="45">
        <v>35.175266833000009</v>
      </c>
      <c r="E28" s="45">
        <v>67.988950755999994</v>
      </c>
      <c r="F28" s="45">
        <v>82.486366967999984</v>
      </c>
      <c r="G28" s="45">
        <v>96.259110341000024</v>
      </c>
      <c r="H28" s="45">
        <v>43.840572724999987</v>
      </c>
      <c r="I28" s="45"/>
      <c r="J28" s="45"/>
      <c r="K28" s="45"/>
      <c r="L28" s="45"/>
      <c r="M28" s="45"/>
      <c r="N28" s="46">
        <f t="shared" ref="N28:N35" si="0">SUM(B28:M28)</f>
        <v>421.49152505300003</v>
      </c>
      <c r="O28" s="24"/>
      <c r="P28" s="25"/>
      <c r="Q28"/>
      <c r="R28"/>
    </row>
    <row r="29" spans="1:18">
      <c r="A29" s="44" t="s">
        <v>1</v>
      </c>
      <c r="B29" s="45">
        <v>13.995483013999996</v>
      </c>
      <c r="C29" s="45">
        <v>42.591154857000006</v>
      </c>
      <c r="D29" s="45">
        <v>20.454191793000003</v>
      </c>
      <c r="E29" s="45">
        <v>13.618897621999999</v>
      </c>
      <c r="F29" s="45">
        <v>23.096479650000006</v>
      </c>
      <c r="G29" s="45">
        <v>20.130216948999998</v>
      </c>
      <c r="H29" s="45">
        <v>23.287512408000008</v>
      </c>
      <c r="I29" s="45"/>
      <c r="J29" s="45"/>
      <c r="K29" s="45"/>
      <c r="L29" s="45"/>
      <c r="M29" s="45"/>
      <c r="N29" s="46">
        <f t="shared" si="0"/>
        <v>157.173936293</v>
      </c>
      <c r="O29" s="24"/>
      <c r="P29" s="25"/>
      <c r="Q29"/>
      <c r="R29"/>
    </row>
    <row r="30" spans="1:18">
      <c r="A30" s="44" t="s">
        <v>2</v>
      </c>
      <c r="B30" s="45">
        <v>500.24976236000003</v>
      </c>
      <c r="C30" s="45">
        <v>354.38261517700005</v>
      </c>
      <c r="D30" s="45">
        <v>365.16998616800004</v>
      </c>
      <c r="E30" s="45">
        <v>376.11330396399995</v>
      </c>
      <c r="F30" s="45">
        <v>368.99471716899995</v>
      </c>
      <c r="G30" s="45">
        <v>368.55313373600001</v>
      </c>
      <c r="H30" s="45">
        <v>365.95306236100004</v>
      </c>
      <c r="I30" s="45"/>
      <c r="J30" s="45"/>
      <c r="K30" s="45"/>
      <c r="L30" s="45"/>
      <c r="M30" s="45"/>
      <c r="N30" s="46">
        <f t="shared" si="0"/>
        <v>2699.4165809349997</v>
      </c>
      <c r="O30" s="24"/>
      <c r="P30" s="25"/>
      <c r="Q30"/>
      <c r="R30"/>
    </row>
    <row r="31" spans="1:18">
      <c r="A31" s="44" t="s">
        <v>3</v>
      </c>
      <c r="B31" s="45">
        <v>24.232477328999991</v>
      </c>
      <c r="C31" s="45">
        <v>41.676557974999994</v>
      </c>
      <c r="D31" s="45">
        <v>29.159885333999995</v>
      </c>
      <c r="E31" s="45">
        <v>50.068385092999996</v>
      </c>
      <c r="F31" s="45">
        <v>33.489607245000016</v>
      </c>
      <c r="G31" s="45">
        <v>28.925518344000004</v>
      </c>
      <c r="H31" s="45">
        <v>23.124525642999995</v>
      </c>
      <c r="I31" s="45"/>
      <c r="J31" s="45"/>
      <c r="K31" s="45"/>
      <c r="L31" s="45"/>
      <c r="M31" s="45"/>
      <c r="N31" s="46">
        <f t="shared" si="0"/>
        <v>230.67695696299998</v>
      </c>
      <c r="O31" s="24"/>
      <c r="P31" s="25"/>
      <c r="Q31"/>
      <c r="R31"/>
    </row>
    <row r="32" spans="1:18">
      <c r="A32" s="44" t="s">
        <v>4</v>
      </c>
      <c r="B32" s="45">
        <v>121.58245978300003</v>
      </c>
      <c r="C32" s="45">
        <v>55.228028698999992</v>
      </c>
      <c r="D32" s="45">
        <v>98.174400451000054</v>
      </c>
      <c r="E32" s="45">
        <v>182.12767847199999</v>
      </c>
      <c r="F32" s="45">
        <v>141.3130968000001</v>
      </c>
      <c r="G32" s="45">
        <v>111.15122094899998</v>
      </c>
      <c r="H32" s="45">
        <v>163.3399117240001</v>
      </c>
      <c r="I32" s="45"/>
      <c r="J32" s="45"/>
      <c r="K32" s="45"/>
      <c r="L32" s="45"/>
      <c r="M32" s="45"/>
      <c r="N32" s="46">
        <f t="shared" si="0"/>
        <v>872.91679687800024</v>
      </c>
      <c r="O32" s="24"/>
      <c r="P32" s="25"/>
      <c r="Q32"/>
      <c r="R32"/>
    </row>
    <row r="33" spans="1:20">
      <c r="A33" s="44" t="s">
        <v>5</v>
      </c>
      <c r="B33" s="45">
        <v>180.43410981399975</v>
      </c>
      <c r="C33" s="45">
        <v>180.80995299100039</v>
      </c>
      <c r="D33" s="45">
        <v>184.06825631900011</v>
      </c>
      <c r="E33" s="45">
        <v>183.01681858799975</v>
      </c>
      <c r="F33" s="45">
        <v>182.62487763200016</v>
      </c>
      <c r="G33" s="45">
        <v>229.56145070700003</v>
      </c>
      <c r="H33" s="45">
        <v>247.98972947399974</v>
      </c>
      <c r="I33" s="45"/>
      <c r="J33" s="45"/>
      <c r="K33" s="45"/>
      <c r="L33" s="45"/>
      <c r="M33" s="45"/>
      <c r="N33" s="46">
        <f t="shared" si="0"/>
        <v>1388.5051955249996</v>
      </c>
      <c r="O33" s="24"/>
      <c r="P33" s="25"/>
      <c r="Q33"/>
      <c r="R33"/>
    </row>
    <row r="34" spans="1:20">
      <c r="A34" s="44" t="s">
        <v>6</v>
      </c>
      <c r="B34" s="45">
        <v>94.248771130999884</v>
      </c>
      <c r="C34" s="45">
        <v>79.492210098999962</v>
      </c>
      <c r="D34" s="45">
        <v>76.041033295000091</v>
      </c>
      <c r="E34" s="45">
        <v>69.975887624000023</v>
      </c>
      <c r="F34" s="45">
        <v>149.73842791300035</v>
      </c>
      <c r="G34" s="45">
        <v>349.96789684099974</v>
      </c>
      <c r="H34" s="45">
        <v>85.52618801299991</v>
      </c>
      <c r="I34" s="45"/>
      <c r="J34" s="45"/>
      <c r="K34" s="45"/>
      <c r="L34" s="45"/>
      <c r="M34" s="45"/>
      <c r="N34" s="46">
        <f t="shared" si="0"/>
        <v>904.99041491599996</v>
      </c>
      <c r="O34" s="24"/>
      <c r="P34" s="25"/>
      <c r="Q34"/>
      <c r="R34"/>
    </row>
    <row r="35" spans="1:20">
      <c r="A35" s="47" t="s">
        <v>22</v>
      </c>
      <c r="B35" s="48">
        <f t="shared" ref="B35:C35" si="1">SUM(B27:B34)</f>
        <v>1339.5065463019996</v>
      </c>
      <c r="C35" s="48">
        <f t="shared" si="1"/>
        <v>1197.0848785230003</v>
      </c>
      <c r="D35" s="48">
        <f t="shared" ref="D35:E35" si="2">SUM(D27:D34)</f>
        <v>1224.2754175630002</v>
      </c>
      <c r="E35" s="48">
        <f t="shared" si="2"/>
        <v>1234.7882442239995</v>
      </c>
      <c r="F35" s="48">
        <f t="shared" ref="F35:G35" si="3">SUM(F27:F34)</f>
        <v>1279.9412559400005</v>
      </c>
      <c r="G35" s="48">
        <f t="shared" si="3"/>
        <v>1397.1351554699995</v>
      </c>
      <c r="H35" s="48">
        <f t="shared" ref="H35:I35" si="4">SUM(H27:H34)</f>
        <v>1142.4653706299998</v>
      </c>
      <c r="I35" s="48">
        <f t="shared" si="4"/>
        <v>0</v>
      </c>
      <c r="J35" s="48">
        <f t="shared" ref="J35:K35" si="5">SUM(J27:J34)</f>
        <v>0</v>
      </c>
      <c r="K35" s="48">
        <f t="shared" si="5"/>
        <v>0</v>
      </c>
      <c r="L35" s="48">
        <f t="shared" ref="L35:M35" si="6">SUM(L27:L34)</f>
        <v>0</v>
      </c>
      <c r="M35" s="48">
        <f t="shared" si="6"/>
        <v>0</v>
      </c>
      <c r="N35" s="48">
        <f t="shared" si="0"/>
        <v>8815.1968686519995</v>
      </c>
      <c r="O35" s="24"/>
      <c r="P35" s="25"/>
      <c r="Q35"/>
      <c r="R35"/>
    </row>
    <row r="36" spans="1:20" s="12" customFormat="1">
      <c r="A36" s="49"/>
      <c r="B36" s="50"/>
      <c r="C36" s="50"/>
      <c r="D36" s="50"/>
      <c r="E36" s="50"/>
      <c r="F36" s="50"/>
      <c r="G36" s="50"/>
      <c r="H36" s="50"/>
      <c r="I36" s="50"/>
      <c r="J36" s="50"/>
      <c r="K36" s="50"/>
      <c r="L36" s="50"/>
      <c r="M36" s="51"/>
      <c r="N36" s="51"/>
      <c r="O36" s="19"/>
      <c r="P36" s="19"/>
    </row>
    <row r="37" spans="1:20">
      <c r="A37" s="52" t="s">
        <v>39</v>
      </c>
      <c r="B37" s="53">
        <v>301.21281083737347</v>
      </c>
      <c r="C37" s="53">
        <v>279.42560242092497</v>
      </c>
      <c r="D37" s="53">
        <v>285.31340903097771</v>
      </c>
      <c r="E37" s="53">
        <v>284.57552554507879</v>
      </c>
      <c r="F37" s="53">
        <v>291.68474532415837</v>
      </c>
      <c r="G37" s="53">
        <v>317.50464221963978</v>
      </c>
      <c r="H37" s="53">
        <v>253.8300626466235</v>
      </c>
      <c r="I37" s="53"/>
      <c r="J37" s="53"/>
      <c r="K37" s="53"/>
      <c r="L37" s="53"/>
      <c r="M37" s="53"/>
      <c r="N37" s="54">
        <f>SUM(B37:M37)</f>
        <v>2013.5467980247763</v>
      </c>
      <c r="O37" s="24"/>
      <c r="P37" s="25"/>
      <c r="Q37"/>
      <c r="R37"/>
    </row>
    <row r="38" spans="1:20" s="3" customFormat="1" ht="14.4" customHeight="1">
      <c r="A38" s="55" t="s">
        <v>89</v>
      </c>
      <c r="B38" s="56"/>
      <c r="C38" s="55"/>
      <c r="D38" s="55"/>
      <c r="E38" s="55"/>
      <c r="F38" s="55"/>
      <c r="G38" s="55"/>
      <c r="H38" s="55"/>
      <c r="I38" s="55"/>
      <c r="J38" s="57"/>
      <c r="K38" s="57"/>
      <c r="L38" s="57"/>
      <c r="M38" s="57"/>
      <c r="N38" s="58"/>
      <c r="O38" s="26"/>
      <c r="P38" s="21"/>
      <c r="Q38" s="2"/>
      <c r="R38" s="2"/>
      <c r="S38" s="2"/>
      <c r="T38" s="2"/>
    </row>
    <row r="39" spans="1:20">
      <c r="A39" s="59"/>
      <c r="B39" s="59"/>
      <c r="C39" s="59"/>
      <c r="D39" s="59"/>
      <c r="E39" s="59"/>
      <c r="F39" s="59"/>
      <c r="G39" s="59"/>
      <c r="H39" s="59"/>
      <c r="I39" s="59"/>
      <c r="J39" s="59"/>
      <c r="K39" s="59"/>
      <c r="L39" s="59"/>
      <c r="M39" s="59"/>
      <c r="N39" s="56"/>
      <c r="S39" s="1"/>
      <c r="T39" s="1"/>
    </row>
    <row r="40" spans="1:20">
      <c r="A40" s="47" t="s">
        <v>7</v>
      </c>
      <c r="B40" s="60" t="s">
        <v>24</v>
      </c>
      <c r="C40" s="60" t="s">
        <v>51</v>
      </c>
      <c r="D40" s="60" t="s">
        <v>53</v>
      </c>
      <c r="E40" s="60" t="s">
        <v>54</v>
      </c>
      <c r="F40" s="60" t="s">
        <v>55</v>
      </c>
      <c r="G40" s="60" t="s">
        <v>56</v>
      </c>
      <c r="H40" s="60" t="s">
        <v>57</v>
      </c>
      <c r="I40" s="60" t="s">
        <v>58</v>
      </c>
      <c r="J40" s="60" t="s">
        <v>59</v>
      </c>
      <c r="K40" s="60" t="s">
        <v>60</v>
      </c>
      <c r="L40" s="60" t="s">
        <v>61</v>
      </c>
      <c r="M40" s="60" t="s">
        <v>62</v>
      </c>
      <c r="N40" s="60" t="str">
        <f>N26</f>
        <v>Somme</v>
      </c>
      <c r="O40" s="22"/>
      <c r="P40" s="27"/>
      <c r="Q40"/>
      <c r="R40"/>
    </row>
    <row r="41" spans="1:20">
      <c r="A41" s="44" t="s">
        <v>38</v>
      </c>
      <c r="B41" s="45">
        <v>10.600701949999989</v>
      </c>
      <c r="C41" s="45">
        <v>10.385234730000006</v>
      </c>
      <c r="D41" s="45">
        <v>10.617232609999995</v>
      </c>
      <c r="E41" s="45">
        <v>14.599021989999969</v>
      </c>
      <c r="F41" s="45">
        <v>29.906446689999928</v>
      </c>
      <c r="G41" s="45">
        <v>36.041489179999971</v>
      </c>
      <c r="H41" s="45">
        <v>29.830271079999925</v>
      </c>
      <c r="I41" s="45"/>
      <c r="J41" s="45"/>
      <c r="K41" s="45"/>
      <c r="L41" s="45"/>
      <c r="M41" s="45"/>
      <c r="N41" s="46">
        <f t="shared" ref="N41:N49" si="7">SUM(B41:M41)</f>
        <v>141.98039822999979</v>
      </c>
      <c r="O41" s="24"/>
      <c r="P41" s="25"/>
      <c r="Q41"/>
      <c r="R41"/>
    </row>
    <row r="42" spans="1:20">
      <c r="A42" s="44" t="s">
        <v>0</v>
      </c>
      <c r="B42" s="45">
        <v>0.97959211999999973</v>
      </c>
      <c r="C42" s="45">
        <v>1.4872612499999998</v>
      </c>
      <c r="D42" s="45">
        <v>1.0253280200000003</v>
      </c>
      <c r="E42" s="45">
        <v>1.7819064199999981</v>
      </c>
      <c r="F42" s="45">
        <v>2.4021995199999995</v>
      </c>
      <c r="G42" s="45">
        <v>2.7948419299999991</v>
      </c>
      <c r="H42" s="45">
        <v>1.33457596</v>
      </c>
      <c r="I42" s="45"/>
      <c r="J42" s="45"/>
      <c r="K42" s="45"/>
      <c r="L42" s="45"/>
      <c r="M42" s="45"/>
      <c r="N42" s="46">
        <f t="shared" si="7"/>
        <v>11.805705219999997</v>
      </c>
      <c r="O42" s="24"/>
      <c r="P42" s="25"/>
      <c r="Q42"/>
      <c r="R42"/>
    </row>
    <row r="43" spans="1:20">
      <c r="A43" s="44" t="s">
        <v>1</v>
      </c>
      <c r="B43" s="45">
        <v>0.15595566</v>
      </c>
      <c r="C43" s="45">
        <v>0.16026133000000006</v>
      </c>
      <c r="D43" s="45">
        <v>0.16392786000000006</v>
      </c>
      <c r="E43" s="45">
        <v>0.11942496000000004</v>
      </c>
      <c r="F43" s="45">
        <v>0.28174795000000002</v>
      </c>
      <c r="G43" s="45">
        <v>0.24619930999999998</v>
      </c>
      <c r="H43" s="45">
        <v>0.21892614999999993</v>
      </c>
      <c r="I43" s="45"/>
      <c r="J43" s="45"/>
      <c r="K43" s="45"/>
      <c r="L43" s="45"/>
      <c r="M43" s="45"/>
      <c r="N43" s="46">
        <f t="shared" si="7"/>
        <v>1.3464432200000001</v>
      </c>
      <c r="O43" s="24"/>
      <c r="P43" s="25"/>
      <c r="Q43"/>
      <c r="R43"/>
    </row>
    <row r="44" spans="1:20">
      <c r="A44" s="44" t="s">
        <v>2</v>
      </c>
      <c r="B44" s="45">
        <v>3.8720000000000012</v>
      </c>
      <c r="C44" s="45">
        <v>2.8940000000000001</v>
      </c>
      <c r="D44" s="45">
        <v>3.1</v>
      </c>
      <c r="E44" s="45">
        <v>3.4930000000000008</v>
      </c>
      <c r="F44" s="45">
        <v>3.5060000000000016</v>
      </c>
      <c r="G44" s="45">
        <v>3.5680000000000009</v>
      </c>
      <c r="H44" s="45">
        <v>3.5170000000000012</v>
      </c>
      <c r="I44" s="45"/>
      <c r="J44" s="45"/>
      <c r="K44" s="45"/>
      <c r="L44" s="45"/>
      <c r="M44" s="45"/>
      <c r="N44" s="46">
        <f t="shared" si="7"/>
        <v>23.950000000000003</v>
      </c>
      <c r="O44" s="24"/>
      <c r="P44" s="25"/>
      <c r="Q44"/>
      <c r="R44"/>
    </row>
    <row r="45" spans="1:20">
      <c r="A45" s="44" t="s">
        <v>3</v>
      </c>
      <c r="B45" s="45">
        <v>3.1390222300000019</v>
      </c>
      <c r="C45" s="45">
        <v>2.6853242100000014</v>
      </c>
      <c r="D45" s="45">
        <v>2.2445224899999978</v>
      </c>
      <c r="E45" s="45">
        <v>3.2128575800000028</v>
      </c>
      <c r="F45" s="45">
        <v>2.5063798400000006</v>
      </c>
      <c r="G45" s="45">
        <v>2.2913042500000009</v>
      </c>
      <c r="H45" s="45">
        <v>1.3376353799999998</v>
      </c>
      <c r="I45" s="45"/>
      <c r="J45" s="45"/>
      <c r="K45" s="45"/>
      <c r="L45" s="45"/>
      <c r="M45" s="45"/>
      <c r="N45" s="46">
        <f t="shared" si="7"/>
        <v>17.417045980000005</v>
      </c>
      <c r="O45" s="24"/>
      <c r="P45" s="25"/>
      <c r="Q45"/>
      <c r="R45"/>
    </row>
    <row r="46" spans="1:20">
      <c r="A46" s="44" t="s">
        <v>4</v>
      </c>
      <c r="B46" s="45">
        <v>69.330039049999968</v>
      </c>
      <c r="C46" s="45">
        <v>17.367169249999996</v>
      </c>
      <c r="D46" s="45">
        <v>74.509743020000045</v>
      </c>
      <c r="E46" s="45">
        <v>107.09543151000008</v>
      </c>
      <c r="F46" s="45">
        <v>66.039948600000017</v>
      </c>
      <c r="G46" s="45">
        <v>63.627047150000017</v>
      </c>
      <c r="H46" s="45">
        <v>89.509145430000032</v>
      </c>
      <c r="I46" s="45"/>
      <c r="J46" s="45"/>
      <c r="K46" s="45"/>
      <c r="L46" s="45"/>
      <c r="M46" s="45"/>
      <c r="N46" s="46">
        <f t="shared" si="7"/>
        <v>487.47852401000017</v>
      </c>
      <c r="O46" s="24"/>
      <c r="P46" s="25"/>
      <c r="Q46"/>
      <c r="R46"/>
    </row>
    <row r="47" spans="1:20">
      <c r="A47" s="44" t="s">
        <v>5</v>
      </c>
      <c r="B47" s="45">
        <v>3.351828759999997</v>
      </c>
      <c r="C47" s="45">
        <v>3.4573312099999942</v>
      </c>
      <c r="D47" s="45">
        <v>3.745677880000001</v>
      </c>
      <c r="E47" s="45">
        <v>2.8969707199999926</v>
      </c>
      <c r="F47" s="45">
        <v>4.0507751799999898</v>
      </c>
      <c r="G47" s="45">
        <v>4.6689691199999865</v>
      </c>
      <c r="H47" s="45">
        <v>4.4101159399999892</v>
      </c>
      <c r="I47" s="45"/>
      <c r="J47" s="45"/>
      <c r="K47" s="45"/>
      <c r="L47" s="45"/>
      <c r="M47" s="45"/>
      <c r="N47" s="46">
        <f t="shared" si="7"/>
        <v>26.581668809999947</v>
      </c>
      <c r="O47" s="24"/>
      <c r="P47" s="25"/>
      <c r="Q47"/>
      <c r="R47"/>
    </row>
    <row r="48" spans="1:20">
      <c r="A48" s="44" t="s">
        <v>6</v>
      </c>
      <c r="B48" s="45">
        <v>14.240175919999997</v>
      </c>
      <c r="C48" s="45">
        <v>11.141718389999975</v>
      </c>
      <c r="D48" s="45">
        <v>17.784451230000016</v>
      </c>
      <c r="E48" s="45">
        <v>13.175169140000003</v>
      </c>
      <c r="F48" s="45">
        <v>22.85974596999997</v>
      </c>
      <c r="G48" s="45">
        <v>18.201164489999954</v>
      </c>
      <c r="H48" s="45">
        <v>18.180543179999972</v>
      </c>
      <c r="I48" s="45"/>
      <c r="J48" s="45"/>
      <c r="K48" s="45"/>
      <c r="L48" s="45"/>
      <c r="M48" s="45"/>
      <c r="N48" s="46">
        <f t="shared" si="7"/>
        <v>115.58296831999989</v>
      </c>
      <c r="O48" s="24"/>
      <c r="P48" s="25"/>
      <c r="Q48"/>
      <c r="R48"/>
    </row>
    <row r="49" spans="1:20">
      <c r="A49" s="47" t="s">
        <v>22</v>
      </c>
      <c r="B49" s="48">
        <f t="shared" ref="B49:C49" si="8">SUM(B41:B48)</f>
        <v>105.66931568999996</v>
      </c>
      <c r="C49" s="48">
        <f t="shared" si="8"/>
        <v>49.578300369999972</v>
      </c>
      <c r="D49" s="48">
        <f t="shared" ref="D49:E49" si="9">SUM(D41:D48)</f>
        <v>113.19088311000006</v>
      </c>
      <c r="E49" s="48">
        <f t="shared" si="9"/>
        <v>146.37378232000003</v>
      </c>
      <c r="F49" s="48">
        <f t="shared" ref="F49:G49" si="10">SUM(F41:F48)</f>
        <v>131.55324374999992</v>
      </c>
      <c r="G49" s="48">
        <f t="shared" si="10"/>
        <v>131.43901542999993</v>
      </c>
      <c r="H49" s="48">
        <f t="shared" ref="H49:I49" si="11">SUM(H41:H48)</f>
        <v>148.33821311999992</v>
      </c>
      <c r="I49" s="48">
        <f t="shared" si="11"/>
        <v>0</v>
      </c>
      <c r="J49" s="48">
        <f t="shared" ref="J49:K49" si="12">SUM(J41:J48)</f>
        <v>0</v>
      </c>
      <c r="K49" s="48">
        <f t="shared" si="12"/>
        <v>0</v>
      </c>
      <c r="L49" s="48">
        <f t="shared" ref="L49:M49" si="13">SUM(L41:L48)</f>
        <v>0</v>
      </c>
      <c r="M49" s="48">
        <f t="shared" si="13"/>
        <v>0</v>
      </c>
      <c r="N49" s="48">
        <f t="shared" si="7"/>
        <v>826.14275378999969</v>
      </c>
      <c r="O49" s="24"/>
      <c r="P49" s="25"/>
      <c r="Q49"/>
      <c r="R49"/>
    </row>
    <row r="50" spans="1:20">
      <c r="A50" s="61"/>
      <c r="B50" s="56"/>
      <c r="C50" s="56"/>
      <c r="D50" s="56"/>
      <c r="E50" s="56"/>
      <c r="F50" s="56"/>
      <c r="G50" s="56"/>
      <c r="H50" s="56"/>
      <c r="I50" s="56"/>
      <c r="J50" s="56"/>
      <c r="K50" s="56"/>
      <c r="L50" s="56"/>
      <c r="M50" s="56"/>
      <c r="N50" s="56"/>
      <c r="S50" s="1"/>
      <c r="T50" s="1"/>
    </row>
    <row r="51" spans="1:20">
      <c r="A51" s="61"/>
      <c r="B51" s="56"/>
      <c r="C51" s="56"/>
      <c r="D51" s="56"/>
      <c r="E51" s="56"/>
      <c r="F51" s="56"/>
      <c r="G51" s="56"/>
      <c r="H51" s="56"/>
      <c r="I51" s="56"/>
      <c r="J51" s="56"/>
      <c r="K51" s="56"/>
      <c r="L51" s="56"/>
      <c r="M51" s="56"/>
      <c r="N51" s="56"/>
      <c r="S51" s="1"/>
      <c r="T51" s="1"/>
    </row>
    <row r="52" spans="1:20" s="3" customFormat="1" ht="14.4" customHeight="1">
      <c r="A52" s="55" t="s">
        <v>90</v>
      </c>
      <c r="B52" s="55"/>
      <c r="C52" s="55"/>
      <c r="D52" s="55"/>
      <c r="E52" s="55"/>
      <c r="F52" s="55"/>
      <c r="G52" s="55"/>
      <c r="H52" s="55"/>
      <c r="I52" s="55"/>
      <c r="J52" s="57"/>
      <c r="K52" s="57"/>
      <c r="L52" s="57"/>
      <c r="M52" s="57"/>
      <c r="N52" s="57"/>
      <c r="O52" s="28"/>
      <c r="P52" s="21"/>
      <c r="Q52" s="2"/>
      <c r="R52" s="2"/>
      <c r="S52" s="2"/>
      <c r="T52" s="2"/>
    </row>
    <row r="53" spans="1:20">
      <c r="A53" s="59"/>
      <c r="B53" s="59"/>
      <c r="C53" s="59"/>
      <c r="D53" s="59"/>
      <c r="E53" s="59"/>
      <c r="F53" s="59"/>
      <c r="G53" s="59"/>
      <c r="H53" s="56"/>
      <c r="I53" s="56"/>
      <c r="J53" s="56"/>
      <c r="K53" s="56"/>
      <c r="L53" s="56"/>
      <c r="M53" s="56"/>
      <c r="N53" s="56"/>
      <c r="S53" s="1"/>
      <c r="T53" s="1"/>
    </row>
    <row r="54" spans="1:20">
      <c r="A54" s="47" t="s">
        <v>8</v>
      </c>
      <c r="B54" s="60" t="s">
        <v>24</v>
      </c>
      <c r="C54" s="60" t="s">
        <v>51</v>
      </c>
      <c r="D54" s="60" t="s">
        <v>53</v>
      </c>
      <c r="E54" s="60" t="s">
        <v>54</v>
      </c>
      <c r="F54" s="60" t="s">
        <v>55</v>
      </c>
      <c r="G54" s="60" t="s">
        <v>56</v>
      </c>
      <c r="H54" s="60" t="s">
        <v>57</v>
      </c>
      <c r="I54" s="60" t="s">
        <v>58</v>
      </c>
      <c r="J54" s="60" t="s">
        <v>59</v>
      </c>
      <c r="K54" s="60" t="s">
        <v>60</v>
      </c>
      <c r="L54" s="60" t="s">
        <v>61</v>
      </c>
      <c r="M54" s="60" t="s">
        <v>62</v>
      </c>
      <c r="N54" s="62" t="str">
        <f>N26</f>
        <v>Somme</v>
      </c>
      <c r="O54" s="23"/>
      <c r="P54" s="27"/>
      <c r="Q54"/>
      <c r="R54"/>
    </row>
    <row r="55" spans="1:20">
      <c r="A55" s="44" t="s">
        <v>99</v>
      </c>
      <c r="B55" s="45">
        <v>165.70818518199994</v>
      </c>
      <c r="C55" s="45">
        <v>169.19642426699994</v>
      </c>
      <c r="D55" s="45">
        <v>264.14903149000025</v>
      </c>
      <c r="E55" s="45">
        <v>279.65719436199981</v>
      </c>
      <c r="F55" s="45">
        <v>184.66566337200001</v>
      </c>
      <c r="G55" s="45">
        <v>176.4360771369999</v>
      </c>
      <c r="H55" s="45">
        <v>177.74712082799985</v>
      </c>
      <c r="I55" s="45"/>
      <c r="J55" s="45"/>
      <c r="K55" s="45"/>
      <c r="L55" s="45"/>
      <c r="M55" s="45"/>
      <c r="N55" s="46">
        <f t="shared" ref="N55:N64" si="14">SUM(B55:M55)</f>
        <v>1417.5596966379999</v>
      </c>
      <c r="O55" s="24"/>
      <c r="P55" s="25"/>
      <c r="Q55"/>
      <c r="R55"/>
    </row>
    <row r="56" spans="1:20">
      <c r="A56" s="44" t="s">
        <v>9</v>
      </c>
      <c r="B56" s="45">
        <v>126.46541044299998</v>
      </c>
      <c r="C56" s="45">
        <v>91.294736089999972</v>
      </c>
      <c r="D56" s="45">
        <v>66.73386914999999</v>
      </c>
      <c r="E56" s="45">
        <v>46.690292020000001</v>
      </c>
      <c r="F56" s="45">
        <v>137.1733644120001</v>
      </c>
      <c r="G56" s="45">
        <v>63.781221171000041</v>
      </c>
      <c r="H56" s="45">
        <v>43.952149642999949</v>
      </c>
      <c r="I56" s="45"/>
      <c r="J56" s="45"/>
      <c r="K56" s="45"/>
      <c r="L56" s="45"/>
      <c r="M56" s="45"/>
      <c r="N56" s="46">
        <f t="shared" si="14"/>
        <v>576.09104292900008</v>
      </c>
      <c r="O56" s="24"/>
      <c r="P56" s="25"/>
      <c r="Q56"/>
      <c r="R56"/>
    </row>
    <row r="57" spans="1:20">
      <c r="A57" s="44" t="s">
        <v>10</v>
      </c>
      <c r="B57" s="45">
        <v>193.63224912699974</v>
      </c>
      <c r="C57" s="45">
        <v>30.533247799000026</v>
      </c>
      <c r="D57" s="45">
        <v>80.356962856000024</v>
      </c>
      <c r="E57" s="45">
        <v>109.45360582500004</v>
      </c>
      <c r="F57" s="45">
        <v>182.38914295900011</v>
      </c>
      <c r="G57" s="45">
        <v>130.78552413599999</v>
      </c>
      <c r="H57" s="45">
        <v>185.45660625600004</v>
      </c>
      <c r="I57" s="45"/>
      <c r="J57" s="45"/>
      <c r="K57" s="45"/>
      <c r="L57" s="45"/>
      <c r="M57" s="45"/>
      <c r="N57" s="46">
        <f t="shared" si="14"/>
        <v>912.6073389579999</v>
      </c>
      <c r="O57" s="24"/>
      <c r="P57" s="25"/>
      <c r="Q57"/>
      <c r="R57"/>
    </row>
    <row r="58" spans="1:20">
      <c r="A58" s="44" t="s">
        <v>11</v>
      </c>
      <c r="B58" s="45">
        <v>42.688832503999961</v>
      </c>
      <c r="C58" s="45">
        <v>50.698147765999984</v>
      </c>
      <c r="D58" s="45">
        <v>71.432199767000057</v>
      </c>
      <c r="E58" s="45">
        <v>47.226744839000006</v>
      </c>
      <c r="F58" s="45">
        <v>54.131754764999997</v>
      </c>
      <c r="G58" s="45">
        <v>42.723824955000005</v>
      </c>
      <c r="H58" s="45">
        <v>32.299985500000005</v>
      </c>
      <c r="I58" s="45"/>
      <c r="J58" s="45"/>
      <c r="K58" s="45"/>
      <c r="L58" s="45"/>
      <c r="M58" s="45"/>
      <c r="N58" s="46">
        <f t="shared" si="14"/>
        <v>341.20149009599999</v>
      </c>
      <c r="O58" s="24"/>
      <c r="P58" s="25"/>
      <c r="Q58"/>
      <c r="R58"/>
    </row>
    <row r="59" spans="1:20">
      <c r="A59" s="44" t="s">
        <v>12</v>
      </c>
      <c r="B59" s="45">
        <v>319.64500239900008</v>
      </c>
      <c r="C59" s="45">
        <v>308.81419338000001</v>
      </c>
      <c r="D59" s="45">
        <v>254.41991493499998</v>
      </c>
      <c r="E59" s="45">
        <v>278.55546819699998</v>
      </c>
      <c r="F59" s="45">
        <v>243.78589967399998</v>
      </c>
      <c r="G59" s="45">
        <v>188.94556057099993</v>
      </c>
      <c r="H59" s="45">
        <v>164.298559552</v>
      </c>
      <c r="I59" s="45"/>
      <c r="J59" s="45"/>
      <c r="K59" s="45"/>
      <c r="L59" s="45"/>
      <c r="M59" s="45"/>
      <c r="N59" s="46">
        <f t="shared" si="14"/>
        <v>1758.4645987079998</v>
      </c>
      <c r="O59" s="24"/>
      <c r="P59" s="25"/>
      <c r="Q59"/>
      <c r="R59"/>
    </row>
    <row r="60" spans="1:20">
      <c r="A60" s="44" t="s">
        <v>13</v>
      </c>
      <c r="B60" s="45">
        <v>13.030960170000004</v>
      </c>
      <c r="C60" s="45">
        <v>14.932450910999997</v>
      </c>
      <c r="D60" s="45">
        <v>17.087795799999999</v>
      </c>
      <c r="E60" s="45">
        <v>9.6718435490000001</v>
      </c>
      <c r="F60" s="45">
        <v>7.4628544949999993</v>
      </c>
      <c r="G60" s="45">
        <v>282.55808254099998</v>
      </c>
      <c r="H60" s="45">
        <v>19.159015337000007</v>
      </c>
      <c r="I60" s="45"/>
      <c r="J60" s="45"/>
      <c r="K60" s="45"/>
      <c r="L60" s="45"/>
      <c r="M60" s="45"/>
      <c r="N60" s="46">
        <f t="shared" si="14"/>
        <v>363.90300280299999</v>
      </c>
      <c r="O60" s="24"/>
      <c r="P60" s="25"/>
      <c r="Q60"/>
      <c r="R60"/>
    </row>
    <row r="61" spans="1:20">
      <c r="A61" s="44" t="s">
        <v>14</v>
      </c>
      <c r="B61" s="45">
        <v>52.041516878999985</v>
      </c>
      <c r="C61" s="45">
        <v>42.836351824999973</v>
      </c>
      <c r="D61" s="45">
        <v>44.186838096999999</v>
      </c>
      <c r="E61" s="45">
        <v>46.927476742999986</v>
      </c>
      <c r="F61" s="45">
        <v>58.063541916000055</v>
      </c>
      <c r="G61" s="45">
        <v>50.841112989999971</v>
      </c>
      <c r="H61" s="45">
        <v>65.180853653000014</v>
      </c>
      <c r="I61" s="45"/>
      <c r="J61" s="45"/>
      <c r="K61" s="45"/>
      <c r="L61" s="45"/>
      <c r="M61" s="45"/>
      <c r="N61" s="46">
        <f t="shared" si="14"/>
        <v>360.077692103</v>
      </c>
      <c r="O61" s="24"/>
      <c r="P61" s="25"/>
      <c r="Q61"/>
      <c r="R61"/>
    </row>
    <row r="62" spans="1:20">
      <c r="A62" s="44" t="s">
        <v>15</v>
      </c>
      <c r="B62" s="45">
        <v>387.79709066999987</v>
      </c>
      <c r="C62" s="45">
        <v>440.87603412600077</v>
      </c>
      <c r="D62" s="45">
        <v>373.62600404099953</v>
      </c>
      <c r="E62" s="45">
        <v>373.70477218699955</v>
      </c>
      <c r="F62" s="45">
        <v>375.26623667899941</v>
      </c>
      <c r="G62" s="45">
        <v>425.43495065899964</v>
      </c>
      <c r="H62" s="45">
        <v>422.22524587300063</v>
      </c>
      <c r="I62" s="45"/>
      <c r="J62" s="45"/>
      <c r="K62" s="45"/>
      <c r="L62" s="45"/>
      <c r="M62" s="45"/>
      <c r="N62" s="46">
        <f t="shared" si="14"/>
        <v>2798.9303342349995</v>
      </c>
      <c r="O62" s="24"/>
      <c r="P62" s="25"/>
      <c r="Q62"/>
      <c r="R62"/>
    </row>
    <row r="63" spans="1:20">
      <c r="A63" s="44" t="s">
        <v>6</v>
      </c>
      <c r="B63" s="45">
        <v>38.497298927999935</v>
      </c>
      <c r="C63" s="45">
        <v>47.903292358999991</v>
      </c>
      <c r="D63" s="45">
        <v>52.28280142699996</v>
      </c>
      <c r="E63" s="45">
        <v>42.900846502000029</v>
      </c>
      <c r="F63" s="45">
        <v>37.002797667999971</v>
      </c>
      <c r="G63" s="45">
        <v>35.628801310000021</v>
      </c>
      <c r="H63" s="45">
        <v>32.145833987999993</v>
      </c>
      <c r="I63" s="45"/>
      <c r="J63" s="45"/>
      <c r="K63" s="45"/>
      <c r="L63" s="45"/>
      <c r="M63" s="45"/>
      <c r="N63" s="46">
        <f t="shared" si="14"/>
        <v>286.36167218199989</v>
      </c>
      <c r="O63" s="24"/>
      <c r="P63" s="25"/>
      <c r="Q63"/>
      <c r="R63"/>
    </row>
    <row r="64" spans="1:20">
      <c r="A64" s="47" t="s">
        <v>22</v>
      </c>
      <c r="B64" s="48">
        <f t="shared" ref="B64:C64" si="15">SUM(B55:B63)</f>
        <v>1339.5065463019996</v>
      </c>
      <c r="C64" s="48">
        <f t="shared" si="15"/>
        <v>1197.0848785230007</v>
      </c>
      <c r="D64" s="48">
        <f t="shared" ref="D64:E64" si="16">SUM(D55:D63)</f>
        <v>1224.2754175629996</v>
      </c>
      <c r="E64" s="48">
        <f t="shared" si="16"/>
        <v>1234.7882442239991</v>
      </c>
      <c r="F64" s="48">
        <f t="shared" ref="F64:G64" si="17">SUM(F55:F63)</f>
        <v>1279.9412559399998</v>
      </c>
      <c r="G64" s="48">
        <f t="shared" si="17"/>
        <v>1397.1351554699993</v>
      </c>
      <c r="H64" s="48">
        <f t="shared" ref="H64:I64" si="18">SUM(H55:H63)</f>
        <v>1142.4653706300005</v>
      </c>
      <c r="I64" s="48">
        <f t="shared" si="18"/>
        <v>0</v>
      </c>
      <c r="J64" s="48">
        <f t="shared" ref="J64:K64" si="19">SUM(J55:J63)</f>
        <v>0</v>
      </c>
      <c r="K64" s="48">
        <f t="shared" si="19"/>
        <v>0</v>
      </c>
      <c r="L64" s="48">
        <f t="shared" ref="L64:M64" si="20">SUM(L55:L63)</f>
        <v>0</v>
      </c>
      <c r="M64" s="48">
        <f t="shared" si="20"/>
        <v>0</v>
      </c>
      <c r="N64" s="48">
        <f t="shared" si="14"/>
        <v>8815.1968686519976</v>
      </c>
      <c r="O64" s="24"/>
      <c r="P64" s="25"/>
      <c r="Q64"/>
      <c r="R64"/>
    </row>
    <row r="65" spans="1:20">
      <c r="A65" s="61"/>
      <c r="B65" s="56"/>
      <c r="C65" s="56"/>
      <c r="D65" s="56"/>
      <c r="E65" s="56"/>
      <c r="F65" s="56"/>
      <c r="G65" s="56"/>
      <c r="H65" s="56"/>
      <c r="I65" s="56"/>
      <c r="J65" s="56"/>
      <c r="K65" s="56"/>
      <c r="L65" s="56"/>
      <c r="M65" s="56"/>
      <c r="N65" s="56"/>
      <c r="S65" s="1"/>
      <c r="T65" s="1"/>
    </row>
    <row r="66" spans="1:20">
      <c r="A66" s="61"/>
      <c r="B66" s="56"/>
      <c r="C66" s="56"/>
      <c r="D66" s="56"/>
      <c r="E66" s="56"/>
      <c r="F66" s="56"/>
      <c r="G66" s="56"/>
      <c r="H66" s="56"/>
      <c r="I66" s="56"/>
      <c r="J66" s="56"/>
      <c r="K66" s="56"/>
      <c r="L66" s="56"/>
      <c r="M66" s="56"/>
      <c r="N66" s="56"/>
      <c r="S66" s="1"/>
      <c r="T66" s="1"/>
    </row>
    <row r="67" spans="1:20" s="3" customFormat="1" ht="14.4" customHeight="1">
      <c r="A67" s="55" t="s">
        <v>91</v>
      </c>
      <c r="B67" s="55"/>
      <c r="C67" s="55"/>
      <c r="D67" s="55"/>
      <c r="E67" s="55"/>
      <c r="F67" s="55"/>
      <c r="G67" s="55"/>
      <c r="H67" s="55"/>
      <c r="I67" s="55"/>
      <c r="J67" s="57"/>
      <c r="K67" s="57"/>
      <c r="L67" s="57"/>
      <c r="M67" s="57"/>
      <c r="N67" s="57"/>
      <c r="O67" s="28"/>
      <c r="P67" s="21"/>
      <c r="Q67" s="2"/>
      <c r="R67" s="2"/>
      <c r="S67" s="2"/>
      <c r="T67" s="2"/>
    </row>
    <row r="68" spans="1:20">
      <c r="A68" s="61"/>
      <c r="B68" s="56"/>
      <c r="C68" s="56"/>
      <c r="D68" s="56"/>
      <c r="E68" s="56"/>
      <c r="F68" s="56"/>
      <c r="G68" s="56"/>
      <c r="H68" s="56"/>
      <c r="I68" s="56"/>
      <c r="J68" s="56"/>
      <c r="K68" s="56"/>
      <c r="L68" s="56"/>
      <c r="M68" s="56"/>
      <c r="N68" s="56"/>
      <c r="S68" s="1"/>
      <c r="T68" s="1"/>
    </row>
    <row r="69" spans="1:20">
      <c r="A69" s="47" t="s">
        <v>8</v>
      </c>
      <c r="B69" s="60" t="s">
        <v>24</v>
      </c>
      <c r="C69" s="60" t="s">
        <v>51</v>
      </c>
      <c r="D69" s="60" t="s">
        <v>53</v>
      </c>
      <c r="E69" s="60" t="s">
        <v>54</v>
      </c>
      <c r="F69" s="60" t="s">
        <v>55</v>
      </c>
      <c r="G69" s="60" t="s">
        <v>56</v>
      </c>
      <c r="H69" s="60" t="s">
        <v>57</v>
      </c>
      <c r="I69" s="60" t="s">
        <v>58</v>
      </c>
      <c r="J69" s="60" t="s">
        <v>59</v>
      </c>
      <c r="K69" s="60" t="s">
        <v>60</v>
      </c>
      <c r="L69" s="60" t="s">
        <v>61</v>
      </c>
      <c r="M69" s="60" t="s">
        <v>62</v>
      </c>
      <c r="N69" s="62" t="str">
        <f>N26</f>
        <v>Somme</v>
      </c>
      <c r="O69" s="23"/>
      <c r="P69" s="27"/>
      <c r="Q69"/>
      <c r="R69"/>
    </row>
    <row r="70" spans="1:20">
      <c r="A70" s="44" t="s">
        <v>99</v>
      </c>
      <c r="B70" s="45">
        <v>51.805394120000024</v>
      </c>
      <c r="C70" s="45">
        <v>2.2694206499999989</v>
      </c>
      <c r="D70" s="45">
        <v>55.128022039999983</v>
      </c>
      <c r="E70" s="45">
        <v>90.279448550000112</v>
      </c>
      <c r="F70" s="45">
        <v>35.928721869999947</v>
      </c>
      <c r="G70" s="45">
        <v>34.559950979999947</v>
      </c>
      <c r="H70" s="45">
        <v>35.428054360000118</v>
      </c>
      <c r="I70" s="45"/>
      <c r="J70" s="45"/>
      <c r="K70" s="45"/>
      <c r="L70" s="45"/>
      <c r="M70" s="45"/>
      <c r="N70" s="46">
        <f t="shared" ref="N70:N79" si="21">SUM(B70:M70)</f>
        <v>305.39901257000008</v>
      </c>
      <c r="O70" s="24"/>
      <c r="P70" s="25"/>
      <c r="Q70"/>
      <c r="R70"/>
    </row>
    <row r="71" spans="1:20">
      <c r="A71" s="44" t="s">
        <v>9</v>
      </c>
      <c r="B71" s="45">
        <v>6.5891466700000025</v>
      </c>
      <c r="C71" s="45">
        <v>8.1252369600000005</v>
      </c>
      <c r="D71" s="45">
        <v>7.2482694600000004</v>
      </c>
      <c r="E71" s="45">
        <v>10.93556269999999</v>
      </c>
      <c r="F71" s="45">
        <v>27.265343869999953</v>
      </c>
      <c r="G71" s="45">
        <v>29.697779149999981</v>
      </c>
      <c r="H71" s="45">
        <v>21.419726389999973</v>
      </c>
      <c r="I71" s="45"/>
      <c r="J71" s="45"/>
      <c r="K71" s="45"/>
      <c r="L71" s="45"/>
      <c r="M71" s="45"/>
      <c r="N71" s="46">
        <f t="shared" si="21"/>
        <v>111.28106519999989</v>
      </c>
      <c r="O71" s="24"/>
      <c r="P71" s="25"/>
      <c r="Q71"/>
      <c r="R71"/>
    </row>
    <row r="72" spans="1:20">
      <c r="A72" s="44" t="s">
        <v>10</v>
      </c>
      <c r="B72" s="45">
        <v>17.619516029999989</v>
      </c>
      <c r="C72" s="45">
        <v>10.484651109999984</v>
      </c>
      <c r="D72" s="45">
        <v>12.580115620000006</v>
      </c>
      <c r="E72" s="45">
        <v>11.291944359999999</v>
      </c>
      <c r="F72" s="45">
        <v>31.608854850000007</v>
      </c>
      <c r="G72" s="45">
        <v>25.961225149999958</v>
      </c>
      <c r="H72" s="45">
        <v>52.773694269999972</v>
      </c>
      <c r="I72" s="45"/>
      <c r="J72" s="45"/>
      <c r="K72" s="45"/>
      <c r="L72" s="45"/>
      <c r="M72" s="45"/>
      <c r="N72" s="46">
        <f t="shared" si="21"/>
        <v>162.3200013899999</v>
      </c>
      <c r="O72" s="24"/>
      <c r="P72" s="25"/>
      <c r="Q72"/>
      <c r="R72"/>
    </row>
    <row r="73" spans="1:20">
      <c r="A73" s="44" t="s">
        <v>11</v>
      </c>
      <c r="B73" s="45">
        <v>3.3144492299999988</v>
      </c>
      <c r="C73" s="45">
        <v>4.6698286400000004</v>
      </c>
      <c r="D73" s="45">
        <v>5.2121018300000017</v>
      </c>
      <c r="E73" s="45">
        <v>3.183566969999998</v>
      </c>
      <c r="F73" s="45">
        <v>5.9449139499999974</v>
      </c>
      <c r="G73" s="45">
        <v>7.0402843599999976</v>
      </c>
      <c r="H73" s="45">
        <v>6.0192870299999983</v>
      </c>
      <c r="I73" s="45"/>
      <c r="J73" s="45"/>
      <c r="K73" s="45"/>
      <c r="L73" s="45"/>
      <c r="M73" s="45"/>
      <c r="N73" s="46">
        <f t="shared" si="21"/>
        <v>35.38443200999999</v>
      </c>
      <c r="O73" s="24"/>
      <c r="P73" s="25"/>
      <c r="Q73"/>
      <c r="R73"/>
    </row>
    <row r="74" spans="1:20">
      <c r="A74" s="44" t="s">
        <v>12</v>
      </c>
      <c r="B74" s="45">
        <v>2.8571603500000009</v>
      </c>
      <c r="C74" s="45">
        <v>2.7423065100000001</v>
      </c>
      <c r="D74" s="45">
        <v>2.5579924699999999</v>
      </c>
      <c r="E74" s="45">
        <v>2.7135157800000003</v>
      </c>
      <c r="F74" s="45">
        <v>2.4340266100000001</v>
      </c>
      <c r="G74" s="45">
        <v>2.0779713599999998</v>
      </c>
      <c r="H74" s="45">
        <v>2.1175973500000005</v>
      </c>
      <c r="I74" s="45"/>
      <c r="J74" s="45"/>
      <c r="K74" s="45"/>
      <c r="L74" s="45"/>
      <c r="M74" s="45"/>
      <c r="N74" s="46">
        <f t="shared" si="21"/>
        <v>17.500570430000003</v>
      </c>
      <c r="O74" s="24"/>
      <c r="P74" s="25"/>
      <c r="Q74"/>
      <c r="R74"/>
    </row>
    <row r="75" spans="1:20">
      <c r="A75" s="44" t="s">
        <v>13</v>
      </c>
      <c r="B75" s="45">
        <v>2.3439097900000001</v>
      </c>
      <c r="C75" s="45">
        <v>3.5506731200000003</v>
      </c>
      <c r="D75" s="45">
        <v>4.3793508199999973</v>
      </c>
      <c r="E75" s="45">
        <v>2.1326076099999987</v>
      </c>
      <c r="F75" s="45">
        <v>1.1407453999999999</v>
      </c>
      <c r="G75" s="45">
        <v>2.3689517799999993</v>
      </c>
      <c r="H75" s="45">
        <v>2.8332028099999991</v>
      </c>
      <c r="I75" s="45"/>
      <c r="J75" s="45"/>
      <c r="K75" s="45"/>
      <c r="L75" s="45"/>
      <c r="M75" s="45"/>
      <c r="N75" s="46">
        <f t="shared" si="21"/>
        <v>18.749441329999996</v>
      </c>
      <c r="O75" s="24"/>
      <c r="P75" s="25"/>
      <c r="Q75"/>
      <c r="R75"/>
    </row>
    <row r="76" spans="1:20">
      <c r="A76" s="44" t="s">
        <v>14</v>
      </c>
      <c r="B76" s="45">
        <v>6.7943409100000078</v>
      </c>
      <c r="C76" s="45">
        <v>2.8423189399999971</v>
      </c>
      <c r="D76" s="45">
        <v>6.7941407499999968</v>
      </c>
      <c r="E76" s="45">
        <v>7.5931299799999836</v>
      </c>
      <c r="F76" s="45">
        <v>11.799656309999998</v>
      </c>
      <c r="G76" s="45">
        <v>12.519436959999984</v>
      </c>
      <c r="H76" s="45">
        <v>14.315610839999996</v>
      </c>
      <c r="I76" s="45"/>
      <c r="J76" s="45"/>
      <c r="K76" s="45"/>
      <c r="L76" s="45"/>
      <c r="M76" s="45"/>
      <c r="N76" s="46">
        <f t="shared" si="21"/>
        <v>62.658634689999964</v>
      </c>
      <c r="O76" s="24"/>
      <c r="P76" s="25"/>
      <c r="Q76"/>
      <c r="R76"/>
    </row>
    <row r="77" spans="1:20">
      <c r="A77" s="44" t="s">
        <v>15</v>
      </c>
      <c r="B77" s="45">
        <v>7.961645910000005</v>
      </c>
      <c r="C77" s="45">
        <v>10.656782480000013</v>
      </c>
      <c r="D77" s="45">
        <v>13.882443869999991</v>
      </c>
      <c r="E77" s="45">
        <v>14.380635099999987</v>
      </c>
      <c r="F77" s="45">
        <v>11.129866220000004</v>
      </c>
      <c r="G77" s="45">
        <v>11.248597489999979</v>
      </c>
      <c r="H77" s="45">
        <v>9.427892249999994</v>
      </c>
      <c r="I77" s="45"/>
      <c r="J77" s="45"/>
      <c r="K77" s="45"/>
      <c r="L77" s="45"/>
      <c r="M77" s="45"/>
      <c r="N77" s="46">
        <f t="shared" si="21"/>
        <v>78.687863319999977</v>
      </c>
      <c r="O77" s="24"/>
      <c r="P77" s="25"/>
      <c r="Q77"/>
      <c r="R77"/>
    </row>
    <row r="78" spans="1:20">
      <c r="A78" s="44" t="s">
        <v>6</v>
      </c>
      <c r="B78" s="45">
        <v>6.3837526799999997</v>
      </c>
      <c r="C78" s="45">
        <v>4.237081960000002</v>
      </c>
      <c r="D78" s="45">
        <v>5.4084462500000052</v>
      </c>
      <c r="E78" s="45">
        <v>3.8633712700000031</v>
      </c>
      <c r="F78" s="45">
        <v>4.3011146699999916</v>
      </c>
      <c r="G78" s="45">
        <v>5.9648181999999998</v>
      </c>
      <c r="H78" s="45">
        <v>4.0031478199999961</v>
      </c>
      <c r="I78" s="45"/>
      <c r="J78" s="45"/>
      <c r="K78" s="45"/>
      <c r="L78" s="45"/>
      <c r="M78" s="45"/>
      <c r="N78" s="46">
        <f t="shared" si="21"/>
        <v>34.16173285</v>
      </c>
      <c r="O78" s="24"/>
      <c r="P78" s="25"/>
      <c r="Q78"/>
      <c r="R78"/>
    </row>
    <row r="79" spans="1:20">
      <c r="A79" s="47" t="s">
        <v>22</v>
      </c>
      <c r="B79" s="48">
        <f t="shared" ref="B79:C79" si="22">SUM(B70:B78)</f>
        <v>105.66931569000002</v>
      </c>
      <c r="C79" s="48">
        <f t="shared" si="22"/>
        <v>49.578300369999994</v>
      </c>
      <c r="D79" s="48">
        <f t="shared" ref="D79:E79" si="23">SUM(D70:D78)</f>
        <v>113.19088310999999</v>
      </c>
      <c r="E79" s="48">
        <f t="shared" si="23"/>
        <v>146.37378232000006</v>
      </c>
      <c r="F79" s="48">
        <f t="shared" ref="F79:G79" si="24">SUM(F70:F78)</f>
        <v>131.55324374999992</v>
      </c>
      <c r="G79" s="48">
        <f t="shared" si="24"/>
        <v>131.43901542999987</v>
      </c>
      <c r="H79" s="48">
        <f t="shared" ref="H79:I79" si="25">SUM(H70:H78)</f>
        <v>148.33821312000006</v>
      </c>
      <c r="I79" s="48">
        <f t="shared" si="25"/>
        <v>0</v>
      </c>
      <c r="J79" s="48">
        <f t="shared" ref="J79:K79" si="26">SUM(J70:J78)</f>
        <v>0</v>
      </c>
      <c r="K79" s="48">
        <f t="shared" si="26"/>
        <v>0</v>
      </c>
      <c r="L79" s="48">
        <f t="shared" ref="L79:M79" si="27">SUM(L70:L78)</f>
        <v>0</v>
      </c>
      <c r="M79" s="48">
        <f t="shared" si="27"/>
        <v>0</v>
      </c>
      <c r="N79" s="48">
        <f t="shared" si="21"/>
        <v>826.14275378999992</v>
      </c>
      <c r="O79" s="24"/>
      <c r="P79" s="25"/>
      <c r="Q79"/>
      <c r="R79"/>
    </row>
    <row r="80" spans="1:20">
      <c r="A80" s="61"/>
      <c r="B80" s="56"/>
      <c r="C80" s="56"/>
      <c r="D80" s="56"/>
      <c r="E80" s="56"/>
      <c r="F80" s="56"/>
      <c r="G80" s="56"/>
      <c r="H80" s="56"/>
      <c r="I80" s="56"/>
      <c r="J80" s="56"/>
      <c r="K80" s="56"/>
      <c r="L80" s="56"/>
      <c r="M80" s="56"/>
      <c r="N80" s="56"/>
      <c r="S80" s="1"/>
      <c r="T80" s="1"/>
    </row>
    <row r="81" spans="1:20">
      <c r="A81" s="61"/>
      <c r="B81" s="56"/>
      <c r="C81" s="56"/>
      <c r="D81" s="56"/>
      <c r="E81" s="56"/>
      <c r="F81" s="56"/>
      <c r="G81" s="56"/>
      <c r="H81" s="56"/>
      <c r="I81" s="56"/>
      <c r="J81" s="56"/>
      <c r="K81" s="56"/>
      <c r="L81" s="56"/>
      <c r="M81" s="56"/>
      <c r="N81" s="56"/>
      <c r="S81" s="1"/>
      <c r="T81" s="1"/>
    </row>
    <row r="82" spans="1:20" s="3" customFormat="1" ht="14.4" customHeight="1">
      <c r="A82" s="55" t="s">
        <v>92</v>
      </c>
      <c r="B82" s="55"/>
      <c r="C82" s="55"/>
      <c r="D82" s="55"/>
      <c r="E82" s="55"/>
      <c r="F82" s="55"/>
      <c r="G82" s="55"/>
      <c r="H82" s="55"/>
      <c r="I82" s="55"/>
      <c r="J82" s="57"/>
      <c r="K82" s="57"/>
      <c r="L82" s="57"/>
      <c r="M82" s="57"/>
      <c r="N82" s="57"/>
      <c r="O82" s="28"/>
      <c r="P82" s="21"/>
      <c r="Q82" s="2"/>
      <c r="R82" s="2"/>
      <c r="S82" s="2"/>
      <c r="T82" s="2"/>
    </row>
    <row r="83" spans="1:20">
      <c r="A83" s="61"/>
      <c r="B83" s="56"/>
      <c r="C83" s="56"/>
      <c r="D83" s="56"/>
      <c r="E83" s="56"/>
      <c r="F83" s="56"/>
      <c r="G83" s="56"/>
      <c r="H83" s="56"/>
      <c r="I83" s="56"/>
      <c r="J83" s="56"/>
      <c r="K83" s="56"/>
      <c r="L83" s="56"/>
      <c r="M83" s="56"/>
      <c r="N83" s="56"/>
      <c r="S83" s="1"/>
      <c r="T83" s="1"/>
    </row>
    <row r="84" spans="1:20">
      <c r="A84" s="47" t="s">
        <v>16</v>
      </c>
      <c r="B84" s="60" t="s">
        <v>24</v>
      </c>
      <c r="C84" s="60" t="s">
        <v>51</v>
      </c>
      <c r="D84" s="60" t="s">
        <v>53</v>
      </c>
      <c r="E84" s="60" t="s">
        <v>54</v>
      </c>
      <c r="F84" s="60" t="s">
        <v>55</v>
      </c>
      <c r="G84" s="60" t="s">
        <v>56</v>
      </c>
      <c r="H84" s="60" t="s">
        <v>57</v>
      </c>
      <c r="I84" s="60" t="s">
        <v>58</v>
      </c>
      <c r="J84" s="60" t="s">
        <v>59</v>
      </c>
      <c r="K84" s="60" t="s">
        <v>60</v>
      </c>
      <c r="L84" s="60" t="s">
        <v>61</v>
      </c>
      <c r="M84" s="60" t="s">
        <v>62</v>
      </c>
      <c r="N84" s="62" t="str">
        <f>N26</f>
        <v>Somme</v>
      </c>
      <c r="O84" s="23"/>
      <c r="P84" s="27"/>
      <c r="Q84"/>
      <c r="R84"/>
    </row>
    <row r="85" spans="1:20">
      <c r="A85" s="63" t="s">
        <v>17</v>
      </c>
      <c r="B85" s="45">
        <v>320.21790485999969</v>
      </c>
      <c r="C85" s="45">
        <v>324.89518765699989</v>
      </c>
      <c r="D85" s="45">
        <v>299.9079817370004</v>
      </c>
      <c r="E85" s="45">
        <v>186.38359477399976</v>
      </c>
      <c r="F85" s="45">
        <v>213.97955636999993</v>
      </c>
      <c r="G85" s="45">
        <v>164.71267557399977</v>
      </c>
      <c r="H85" s="45">
        <v>208.63956214100037</v>
      </c>
      <c r="I85" s="45"/>
      <c r="J85" s="45"/>
      <c r="K85" s="45"/>
      <c r="L85" s="45"/>
      <c r="M85" s="45"/>
      <c r="N85" s="46">
        <f t="shared" ref="N85:N90" si="28">SUM(B85:M85)</f>
        <v>1718.7364631129999</v>
      </c>
      <c r="O85" s="24"/>
      <c r="P85" s="25"/>
      <c r="Q85"/>
      <c r="R85"/>
    </row>
    <row r="86" spans="1:20">
      <c r="A86" s="63" t="s">
        <v>18</v>
      </c>
      <c r="B86" s="45">
        <v>381.9520947819999</v>
      </c>
      <c r="C86" s="45">
        <v>343.89175056299996</v>
      </c>
      <c r="D86" s="45">
        <v>301.71015395500018</v>
      </c>
      <c r="E86" s="45">
        <v>343.2787684729999</v>
      </c>
      <c r="F86" s="45">
        <v>285.28489899900001</v>
      </c>
      <c r="G86" s="45">
        <v>276.54882370799999</v>
      </c>
      <c r="H86" s="45">
        <v>346.09017820100019</v>
      </c>
      <c r="I86" s="45"/>
      <c r="J86" s="45"/>
      <c r="K86" s="45"/>
      <c r="L86" s="45"/>
      <c r="M86" s="45"/>
      <c r="N86" s="46">
        <f t="shared" si="28"/>
        <v>2278.7566686810001</v>
      </c>
      <c r="O86" s="24"/>
      <c r="P86" s="25"/>
      <c r="Q86"/>
      <c r="R86"/>
    </row>
    <row r="87" spans="1:20">
      <c r="A87" s="63" t="s">
        <v>19</v>
      </c>
      <c r="B87" s="45">
        <v>284.2293327400003</v>
      </c>
      <c r="C87" s="45">
        <v>352.19748752399988</v>
      </c>
      <c r="D87" s="45">
        <v>325.18181717800121</v>
      </c>
      <c r="E87" s="45">
        <v>305.23707001199944</v>
      </c>
      <c r="F87" s="45">
        <v>419.38636618499902</v>
      </c>
      <c r="G87" s="45">
        <v>393.25878635899988</v>
      </c>
      <c r="H87" s="45">
        <v>326.11198284600073</v>
      </c>
      <c r="I87" s="45"/>
      <c r="J87" s="45"/>
      <c r="K87" s="45"/>
      <c r="L87" s="45"/>
      <c r="M87" s="45"/>
      <c r="N87" s="46">
        <f t="shared" si="28"/>
        <v>2405.6028428440004</v>
      </c>
      <c r="O87" s="24"/>
      <c r="P87" s="25"/>
      <c r="Q87"/>
      <c r="R87"/>
    </row>
    <row r="88" spans="1:20">
      <c r="A88" s="63" t="s">
        <v>20</v>
      </c>
      <c r="B88" s="45">
        <v>602.13359769800059</v>
      </c>
      <c r="C88" s="45">
        <v>334.59988097000041</v>
      </c>
      <c r="D88" s="45">
        <v>504.49067592800117</v>
      </c>
      <c r="E88" s="45">
        <v>429.77818568000185</v>
      </c>
      <c r="F88" s="45">
        <v>405.69904255199975</v>
      </c>
      <c r="G88" s="45">
        <v>406.97662146200082</v>
      </c>
      <c r="H88" s="45">
        <v>350.53130431200071</v>
      </c>
      <c r="I88" s="45"/>
      <c r="J88" s="45"/>
      <c r="K88" s="45"/>
      <c r="L88" s="45"/>
      <c r="M88" s="45"/>
      <c r="N88" s="46">
        <f t="shared" si="28"/>
        <v>3034.2093086020054</v>
      </c>
      <c r="O88" s="24"/>
      <c r="P88" s="25"/>
      <c r="Q88"/>
      <c r="R88"/>
    </row>
    <row r="89" spans="1:20">
      <c r="A89" s="63" t="s">
        <v>21</v>
      </c>
      <c r="B89" s="45">
        <v>375.39195343099874</v>
      </c>
      <c r="C89" s="45">
        <v>397.83643994800292</v>
      </c>
      <c r="D89" s="45">
        <v>312.21888145199961</v>
      </c>
      <c r="E89" s="45">
        <v>479.13527659600169</v>
      </c>
      <c r="F89" s="45">
        <v>467.17397950699916</v>
      </c>
      <c r="G89" s="45">
        <v>450.08536134400225</v>
      </c>
      <c r="H89" s="45">
        <v>418.64593032800008</v>
      </c>
      <c r="I89" s="45"/>
      <c r="J89" s="45"/>
      <c r="K89" s="45"/>
      <c r="L89" s="45"/>
      <c r="M89" s="45"/>
      <c r="N89" s="46">
        <f t="shared" si="28"/>
        <v>2900.4878226060046</v>
      </c>
      <c r="O89" s="24"/>
      <c r="P89" s="25"/>
      <c r="Q89"/>
      <c r="R89"/>
    </row>
    <row r="90" spans="1:20">
      <c r="A90" s="47" t="s">
        <v>23</v>
      </c>
      <c r="B90" s="48">
        <f t="shared" ref="B90:C90" si="29">SUM(B85:B89)</f>
        <v>1963.9248835109991</v>
      </c>
      <c r="C90" s="48">
        <f t="shared" si="29"/>
        <v>1753.420746662003</v>
      </c>
      <c r="D90" s="48">
        <f t="shared" ref="D90:E90" si="30">SUM(D85:D89)</f>
        <v>1743.5095102500024</v>
      </c>
      <c r="E90" s="48">
        <f t="shared" si="30"/>
        <v>1743.8128955350026</v>
      </c>
      <c r="F90" s="48">
        <f t="shared" ref="F90:G90" si="31">SUM(F85:F89)</f>
        <v>1791.5238436129978</v>
      </c>
      <c r="G90" s="48">
        <f t="shared" si="31"/>
        <v>1691.5822684470027</v>
      </c>
      <c r="H90" s="48">
        <f t="shared" ref="H90:I90" si="32">SUM(H85:H89)</f>
        <v>1650.0189578280022</v>
      </c>
      <c r="I90" s="48">
        <f t="shared" si="32"/>
        <v>0</v>
      </c>
      <c r="J90" s="48">
        <f t="shared" ref="J90:K90" si="33">SUM(J85:J89)</f>
        <v>0</v>
      </c>
      <c r="K90" s="48">
        <f t="shared" si="33"/>
        <v>0</v>
      </c>
      <c r="L90" s="48">
        <f t="shared" ref="L90:M90" si="34">SUM(L85:L89)</f>
        <v>0</v>
      </c>
      <c r="M90" s="48">
        <f t="shared" si="34"/>
        <v>0</v>
      </c>
      <c r="N90" s="48">
        <f t="shared" si="28"/>
        <v>12337.793105846011</v>
      </c>
      <c r="O90" s="24"/>
      <c r="P90" s="25"/>
      <c r="Q90"/>
      <c r="R90"/>
    </row>
    <row r="91" spans="1:20">
      <c r="A91" s="61"/>
      <c r="B91" s="50"/>
      <c r="C91" s="50"/>
      <c r="D91" s="50"/>
      <c r="E91" s="50"/>
      <c r="F91" s="50"/>
      <c r="G91" s="50"/>
      <c r="H91" s="50"/>
      <c r="I91" s="50"/>
      <c r="J91" s="50"/>
      <c r="K91" s="50"/>
      <c r="L91" s="50"/>
      <c r="M91" s="56"/>
      <c r="N91" s="56"/>
      <c r="P91" s="19"/>
      <c r="Q91"/>
      <c r="R91"/>
    </row>
    <row r="92" spans="1:20">
      <c r="A92" s="52" t="s">
        <v>40</v>
      </c>
      <c r="B92" s="53">
        <v>442.16081253740884</v>
      </c>
      <c r="C92" s="53">
        <v>409.16051515546735</v>
      </c>
      <c r="D92" s="53">
        <v>406.44252880962864</v>
      </c>
      <c r="E92" s="53">
        <v>402.62288507366526</v>
      </c>
      <c r="F92" s="53">
        <v>408.12961743217159</v>
      </c>
      <c r="G92" s="53">
        <v>384.36755153931455</v>
      </c>
      <c r="H92" s="53">
        <v>366.5682023565758</v>
      </c>
      <c r="I92" s="53"/>
      <c r="J92" s="53"/>
      <c r="K92" s="53"/>
      <c r="L92" s="53"/>
      <c r="M92" s="53"/>
      <c r="N92" s="54">
        <f>SUM(B92:M92)</f>
        <v>2819.4521129042323</v>
      </c>
      <c r="O92" s="24"/>
      <c r="P92" s="25"/>
      <c r="Q92"/>
      <c r="R92"/>
    </row>
    <row r="93" spans="1:20">
      <c r="A93" s="61"/>
      <c r="B93" s="56"/>
      <c r="C93" s="56"/>
      <c r="D93" s="56"/>
      <c r="E93" s="56"/>
      <c r="F93" s="56"/>
      <c r="G93" s="56"/>
      <c r="H93" s="56"/>
      <c r="I93" s="56"/>
      <c r="J93" s="56"/>
      <c r="K93" s="56"/>
      <c r="L93" s="56"/>
      <c r="M93" s="56"/>
      <c r="N93" s="56"/>
      <c r="S93" s="1"/>
      <c r="T93" s="1"/>
    </row>
    <row r="94" spans="1:20" s="3" customFormat="1" ht="14.4" customHeight="1">
      <c r="A94" s="55" t="s">
        <v>93</v>
      </c>
      <c r="B94" s="55"/>
      <c r="C94" s="55"/>
      <c r="D94" s="55"/>
      <c r="E94" s="55"/>
      <c r="F94" s="55"/>
      <c r="G94" s="55"/>
      <c r="H94" s="55"/>
      <c r="I94" s="55"/>
      <c r="J94" s="55"/>
      <c r="K94" s="55"/>
      <c r="L94" s="55"/>
      <c r="M94" s="55"/>
      <c r="N94" s="57"/>
      <c r="O94" s="28"/>
      <c r="P94" s="21"/>
      <c r="Q94" s="2"/>
      <c r="R94" s="2"/>
      <c r="S94" s="2"/>
      <c r="T94" s="2"/>
    </row>
    <row r="95" spans="1:20">
      <c r="A95" s="59"/>
      <c r="B95" s="59"/>
      <c r="C95" s="59"/>
      <c r="D95" s="59"/>
      <c r="E95" s="59"/>
      <c r="F95" s="59"/>
      <c r="G95" s="59"/>
      <c r="H95" s="56"/>
      <c r="I95" s="56"/>
      <c r="J95" s="56"/>
      <c r="K95" s="56"/>
      <c r="L95" s="56"/>
      <c r="M95" s="56"/>
      <c r="N95" s="56"/>
      <c r="S95" s="1"/>
      <c r="T95" s="1"/>
    </row>
    <row r="96" spans="1:20">
      <c r="A96" s="47" t="s">
        <v>16</v>
      </c>
      <c r="B96" s="60" t="s">
        <v>24</v>
      </c>
      <c r="C96" s="60" t="s">
        <v>51</v>
      </c>
      <c r="D96" s="60" t="s">
        <v>53</v>
      </c>
      <c r="E96" s="60" t="s">
        <v>54</v>
      </c>
      <c r="F96" s="60" t="s">
        <v>55</v>
      </c>
      <c r="G96" s="60" t="s">
        <v>56</v>
      </c>
      <c r="H96" s="60" t="s">
        <v>57</v>
      </c>
      <c r="I96" s="60" t="s">
        <v>58</v>
      </c>
      <c r="J96" s="60" t="s">
        <v>59</v>
      </c>
      <c r="K96" s="60" t="s">
        <v>60</v>
      </c>
      <c r="L96" s="60" t="s">
        <v>61</v>
      </c>
      <c r="M96" s="60" t="s">
        <v>62</v>
      </c>
      <c r="N96" s="62" t="str">
        <f>N26</f>
        <v>Somme</v>
      </c>
      <c r="O96" s="23"/>
      <c r="P96" s="27"/>
      <c r="Q96"/>
      <c r="R96"/>
    </row>
    <row r="97" spans="1:20">
      <c r="A97" s="63" t="s">
        <v>17</v>
      </c>
      <c r="B97" s="45">
        <v>115.8039898200001</v>
      </c>
      <c r="C97" s="45">
        <v>135.71755936999998</v>
      </c>
      <c r="D97" s="45">
        <v>111.73712961999998</v>
      </c>
      <c r="E97" s="45">
        <v>56.991690870000049</v>
      </c>
      <c r="F97" s="45">
        <v>79.548376950000247</v>
      </c>
      <c r="G97" s="45">
        <v>52.566986299999996</v>
      </c>
      <c r="H97" s="45">
        <v>76.418314319999894</v>
      </c>
      <c r="I97" s="45"/>
      <c r="J97" s="45"/>
      <c r="K97" s="45"/>
      <c r="L97" s="45"/>
      <c r="M97" s="45"/>
      <c r="N97" s="46">
        <f t="shared" ref="N97:N102" si="35">SUM(B97:M97)</f>
        <v>628.7840472500003</v>
      </c>
      <c r="O97" s="24"/>
      <c r="P97" s="25"/>
      <c r="Q97"/>
      <c r="R97"/>
    </row>
    <row r="98" spans="1:20">
      <c r="A98" s="63" t="s">
        <v>18</v>
      </c>
      <c r="B98" s="45">
        <v>142.93406361999993</v>
      </c>
      <c r="C98" s="45">
        <v>92.848325199999934</v>
      </c>
      <c r="D98" s="45">
        <v>124.75316506999998</v>
      </c>
      <c r="E98" s="45">
        <v>138.75905562999995</v>
      </c>
      <c r="F98" s="45">
        <v>124.22784953000001</v>
      </c>
      <c r="G98" s="45">
        <v>86.205863210000004</v>
      </c>
      <c r="H98" s="45">
        <v>146.74140596000001</v>
      </c>
      <c r="I98" s="45"/>
      <c r="J98" s="45"/>
      <c r="K98" s="45"/>
      <c r="L98" s="45"/>
      <c r="M98" s="45"/>
      <c r="N98" s="46">
        <f t="shared" si="35"/>
        <v>856.46972821999975</v>
      </c>
      <c r="O98" s="24"/>
      <c r="P98" s="25"/>
      <c r="Q98"/>
      <c r="R98"/>
    </row>
    <row r="99" spans="1:20">
      <c r="A99" s="63" t="s">
        <v>19</v>
      </c>
      <c r="B99" s="45">
        <v>10.494762961000001</v>
      </c>
      <c r="C99" s="45">
        <v>14.779269485999865</v>
      </c>
      <c r="D99" s="45">
        <v>10.641203799999943</v>
      </c>
      <c r="E99" s="45">
        <v>10.493898984999857</v>
      </c>
      <c r="F99" s="45">
        <v>14.404586807999843</v>
      </c>
      <c r="G99" s="45">
        <v>15.077823268999882</v>
      </c>
      <c r="H99" s="45">
        <v>11.757277518999985</v>
      </c>
      <c r="I99" s="45"/>
      <c r="J99" s="45"/>
      <c r="K99" s="45"/>
      <c r="L99" s="45"/>
      <c r="M99" s="45"/>
      <c r="N99" s="46">
        <f t="shared" si="35"/>
        <v>87.648822827999382</v>
      </c>
      <c r="O99" s="24"/>
      <c r="P99" s="25"/>
      <c r="Q99"/>
      <c r="R99"/>
    </row>
    <row r="100" spans="1:20">
      <c r="A100" s="63" t="s">
        <v>20</v>
      </c>
      <c r="B100" s="45">
        <v>375.26556815999874</v>
      </c>
      <c r="C100" s="45">
        <v>227.35497363799928</v>
      </c>
      <c r="D100" s="45">
        <v>375.1728959629973</v>
      </c>
      <c r="E100" s="45">
        <v>294.24900341299849</v>
      </c>
      <c r="F100" s="45">
        <v>240.3711442989995</v>
      </c>
      <c r="G100" s="45">
        <v>354.09669547699775</v>
      </c>
      <c r="H100" s="45">
        <v>216.99903644000042</v>
      </c>
      <c r="I100" s="45"/>
      <c r="J100" s="45"/>
      <c r="K100" s="45"/>
      <c r="L100" s="45"/>
      <c r="M100" s="45"/>
      <c r="N100" s="46">
        <f t="shared" si="35"/>
        <v>2083.5093173899918</v>
      </c>
      <c r="O100" s="24"/>
      <c r="P100" s="25"/>
      <c r="Q100"/>
      <c r="R100"/>
    </row>
    <row r="101" spans="1:20">
      <c r="A101" s="63" t="s">
        <v>21</v>
      </c>
      <c r="B101" s="45">
        <v>19.695299332999976</v>
      </c>
      <c r="C101" s="45">
        <v>23.514621531999989</v>
      </c>
      <c r="D101" s="45">
        <v>20.930256820999798</v>
      </c>
      <c r="E101" s="45">
        <v>25.125869078000029</v>
      </c>
      <c r="F101" s="45">
        <v>27.529336357000059</v>
      </c>
      <c r="G101" s="45">
        <v>30.293597582000139</v>
      </c>
      <c r="H101" s="45">
        <v>26.465190214999907</v>
      </c>
      <c r="I101" s="45"/>
      <c r="J101" s="45"/>
      <c r="K101" s="45"/>
      <c r="L101" s="45"/>
      <c r="M101" s="45"/>
      <c r="N101" s="46">
        <f t="shared" si="35"/>
        <v>173.5541709179999</v>
      </c>
      <c r="O101" s="24"/>
      <c r="P101" s="25"/>
      <c r="Q101"/>
      <c r="R101"/>
    </row>
    <row r="102" spans="1:20">
      <c r="A102" s="47" t="s">
        <v>23</v>
      </c>
      <c r="B102" s="48">
        <f t="shared" ref="B102:C102" si="36">SUM(B97:B101)</f>
        <v>664.19368389399881</v>
      </c>
      <c r="C102" s="48">
        <f t="shared" si="36"/>
        <v>494.21474922599907</v>
      </c>
      <c r="D102" s="48">
        <f t="shared" ref="D102:E102" si="37">SUM(D97:D101)</f>
        <v>643.23465127399709</v>
      </c>
      <c r="E102" s="48">
        <f t="shared" si="37"/>
        <v>525.61951797599841</v>
      </c>
      <c r="F102" s="48">
        <f t="shared" ref="F102:G102" si="38">SUM(F97:F101)</f>
        <v>486.08129394399964</v>
      </c>
      <c r="G102" s="48">
        <f t="shared" si="38"/>
        <v>538.24096583799781</v>
      </c>
      <c r="H102" s="48">
        <f t="shared" ref="H102:I102" si="39">SUM(H97:H101)</f>
        <v>478.38122445400018</v>
      </c>
      <c r="I102" s="48">
        <f t="shared" si="39"/>
        <v>0</v>
      </c>
      <c r="J102" s="48">
        <f t="shared" ref="J102:K102" si="40">SUM(J97:J101)</f>
        <v>0</v>
      </c>
      <c r="K102" s="48">
        <f t="shared" si="40"/>
        <v>0</v>
      </c>
      <c r="L102" s="48">
        <f t="shared" ref="L102:M102" si="41">SUM(L97:L101)</f>
        <v>0</v>
      </c>
      <c r="M102" s="48">
        <f t="shared" si="41"/>
        <v>0</v>
      </c>
      <c r="N102" s="48">
        <f t="shared" si="35"/>
        <v>3829.9660866059912</v>
      </c>
      <c r="O102" s="24"/>
      <c r="P102" s="25"/>
      <c r="Q102"/>
      <c r="R102"/>
    </row>
    <row r="103" spans="1:20">
      <c r="A103" s="61"/>
      <c r="B103" s="56"/>
      <c r="C103" s="56"/>
      <c r="D103" s="56"/>
      <c r="E103" s="56"/>
      <c r="F103" s="56"/>
      <c r="G103" s="56"/>
      <c r="H103" s="56"/>
      <c r="I103" s="56"/>
      <c r="J103" s="56"/>
      <c r="K103" s="56"/>
      <c r="L103" s="56"/>
      <c r="M103" s="56"/>
      <c r="N103" s="56"/>
      <c r="S103" s="1"/>
      <c r="T103" s="1"/>
    </row>
    <row r="104" spans="1:20">
      <c r="A104" s="61"/>
      <c r="B104" s="56"/>
      <c r="C104" s="56"/>
      <c r="D104" s="56"/>
      <c r="E104" s="56"/>
      <c r="F104" s="56"/>
      <c r="G104" s="56"/>
      <c r="H104" s="56"/>
      <c r="I104" s="56"/>
      <c r="J104" s="56"/>
      <c r="K104" s="56"/>
      <c r="L104" s="56"/>
      <c r="M104" s="56"/>
      <c r="N104" s="56"/>
      <c r="S104" s="1"/>
      <c r="T104" s="1"/>
    </row>
    <row r="105" spans="1:20" s="3" customFormat="1" ht="14.4" customHeight="1">
      <c r="A105" s="55" t="s">
        <v>94</v>
      </c>
      <c r="B105" s="55"/>
      <c r="C105" s="55"/>
      <c r="D105" s="55"/>
      <c r="E105" s="55"/>
      <c r="F105" s="55"/>
      <c r="G105" s="55"/>
      <c r="H105" s="55"/>
      <c r="I105" s="55"/>
      <c r="J105" s="55"/>
      <c r="K105" s="55"/>
      <c r="L105" s="55"/>
      <c r="M105" s="55"/>
      <c r="N105" s="57"/>
      <c r="O105" s="28"/>
      <c r="P105" s="21"/>
      <c r="Q105" s="2"/>
      <c r="R105" s="2"/>
      <c r="S105" s="2"/>
      <c r="T105" s="2"/>
    </row>
    <row r="106" spans="1:20">
      <c r="A106" s="59"/>
      <c r="B106" s="59"/>
      <c r="C106" s="59"/>
      <c r="D106" s="59"/>
      <c r="E106" s="59"/>
      <c r="F106" s="59"/>
      <c r="G106" s="59"/>
      <c r="H106" s="56"/>
      <c r="I106" s="56"/>
      <c r="J106" s="56"/>
      <c r="K106" s="56"/>
      <c r="L106" s="56"/>
      <c r="M106" s="56"/>
      <c r="N106" s="56"/>
      <c r="S106" s="1"/>
      <c r="T106" s="1"/>
    </row>
    <row r="107" spans="1:20">
      <c r="A107" s="47" t="s">
        <v>8</v>
      </c>
      <c r="B107" s="60" t="s">
        <v>24</v>
      </c>
      <c r="C107" s="60" t="s">
        <v>51</v>
      </c>
      <c r="D107" s="60" t="s">
        <v>53</v>
      </c>
      <c r="E107" s="60" t="s">
        <v>54</v>
      </c>
      <c r="F107" s="60" t="s">
        <v>55</v>
      </c>
      <c r="G107" s="60" t="s">
        <v>56</v>
      </c>
      <c r="H107" s="60" t="s">
        <v>57</v>
      </c>
      <c r="I107" s="60" t="s">
        <v>58</v>
      </c>
      <c r="J107" s="60" t="s">
        <v>59</v>
      </c>
      <c r="K107" s="60" t="s">
        <v>60</v>
      </c>
      <c r="L107" s="60" t="s">
        <v>61</v>
      </c>
      <c r="M107" s="60" t="s">
        <v>62</v>
      </c>
      <c r="N107" s="62" t="str">
        <f>N26</f>
        <v>Somme</v>
      </c>
      <c r="O107" s="23"/>
      <c r="P107" s="27"/>
      <c r="Q107"/>
      <c r="R107"/>
    </row>
    <row r="108" spans="1:20">
      <c r="A108" s="44" t="s">
        <v>99</v>
      </c>
      <c r="B108" s="45">
        <v>117.33938799999977</v>
      </c>
      <c r="C108" s="45">
        <v>70.341644562000056</v>
      </c>
      <c r="D108" s="45">
        <v>56.227996614999981</v>
      </c>
      <c r="E108" s="45">
        <v>60.640141422000092</v>
      </c>
      <c r="F108" s="45">
        <v>93.545113458999921</v>
      </c>
      <c r="G108" s="45">
        <v>86.159134083000041</v>
      </c>
      <c r="H108" s="45">
        <v>69.989115659000035</v>
      </c>
      <c r="I108" s="45"/>
      <c r="J108" s="45"/>
      <c r="K108" s="45"/>
      <c r="L108" s="45"/>
      <c r="M108" s="45"/>
      <c r="N108" s="46">
        <f t="shared" ref="N108:N117" si="42">SUM(B108:M108)</f>
        <v>554.24253379999993</v>
      </c>
      <c r="O108" s="24"/>
      <c r="P108" s="25"/>
      <c r="Q108"/>
      <c r="R108"/>
    </row>
    <row r="109" spans="1:20">
      <c r="A109" s="44" t="s">
        <v>9</v>
      </c>
      <c r="B109" s="45">
        <v>140.50148210299997</v>
      </c>
      <c r="C109" s="45">
        <v>73.948357216999952</v>
      </c>
      <c r="D109" s="45">
        <v>91.530726187999875</v>
      </c>
      <c r="E109" s="45">
        <v>162.44985427500021</v>
      </c>
      <c r="F109" s="45">
        <v>132.47494260200028</v>
      </c>
      <c r="G109" s="45">
        <v>62.06646217899997</v>
      </c>
      <c r="H109" s="45">
        <v>145.86632050600022</v>
      </c>
      <c r="I109" s="45"/>
      <c r="J109" s="45"/>
      <c r="K109" s="45"/>
      <c r="L109" s="45"/>
      <c r="M109" s="45"/>
      <c r="N109" s="46">
        <f t="shared" si="42"/>
        <v>808.83814507000045</v>
      </c>
      <c r="O109" s="24"/>
      <c r="P109" s="25"/>
      <c r="Q109"/>
      <c r="R109"/>
    </row>
    <row r="110" spans="1:20">
      <c r="A110" s="44" t="s">
        <v>10</v>
      </c>
      <c r="B110" s="45">
        <v>291.2639315530007</v>
      </c>
      <c r="C110" s="45">
        <v>416.9223197280005</v>
      </c>
      <c r="D110" s="45">
        <v>321.0678509499989</v>
      </c>
      <c r="E110" s="45">
        <v>386.24067887099892</v>
      </c>
      <c r="F110" s="45">
        <v>424.53430766600047</v>
      </c>
      <c r="G110" s="45">
        <v>413.21749811199857</v>
      </c>
      <c r="H110" s="45">
        <v>361.62998480899864</v>
      </c>
      <c r="I110" s="45"/>
      <c r="J110" s="45"/>
      <c r="K110" s="45"/>
      <c r="L110" s="45"/>
      <c r="M110" s="45"/>
      <c r="N110" s="46">
        <f t="shared" si="42"/>
        <v>2614.8765716889966</v>
      </c>
      <c r="O110" s="24"/>
      <c r="P110" s="25"/>
      <c r="Q110"/>
      <c r="R110"/>
    </row>
    <row r="111" spans="1:20">
      <c r="A111" s="44" t="s">
        <v>11</v>
      </c>
      <c r="B111" s="45">
        <v>385.75396909099993</v>
      </c>
      <c r="C111" s="45">
        <v>322.34408136000047</v>
      </c>
      <c r="D111" s="45">
        <v>390.69165883199952</v>
      </c>
      <c r="E111" s="45">
        <v>135.26547385800006</v>
      </c>
      <c r="F111" s="45">
        <v>111.6978341750001</v>
      </c>
      <c r="G111" s="45">
        <v>175.64007719099976</v>
      </c>
      <c r="H111" s="45">
        <v>108.95553006899992</v>
      </c>
      <c r="I111" s="45"/>
      <c r="J111" s="45"/>
      <c r="K111" s="45"/>
      <c r="L111" s="45"/>
      <c r="M111" s="45"/>
      <c r="N111" s="46">
        <f t="shared" si="42"/>
        <v>1630.3486245759996</v>
      </c>
      <c r="O111" s="24"/>
      <c r="P111" s="25"/>
      <c r="Q111"/>
      <c r="R111"/>
    </row>
    <row r="112" spans="1:20">
      <c r="A112" s="44" t="s">
        <v>12</v>
      </c>
      <c r="B112" s="45">
        <v>49.576369735999968</v>
      </c>
      <c r="C112" s="45">
        <v>32.083217938999965</v>
      </c>
      <c r="D112" s="45">
        <v>33.817867904999993</v>
      </c>
      <c r="E112" s="45">
        <v>25.55182364400002</v>
      </c>
      <c r="F112" s="45">
        <v>48.487509118000006</v>
      </c>
      <c r="G112" s="45">
        <v>60.843874683000017</v>
      </c>
      <c r="H112" s="45">
        <v>31.581237784000013</v>
      </c>
      <c r="I112" s="45"/>
      <c r="J112" s="45"/>
      <c r="K112" s="45"/>
      <c r="L112" s="45"/>
      <c r="M112" s="45"/>
      <c r="N112" s="46">
        <f t="shared" si="42"/>
        <v>281.94190080899995</v>
      </c>
      <c r="O112" s="24"/>
      <c r="P112" s="25"/>
      <c r="Q112"/>
      <c r="R112"/>
    </row>
    <row r="113" spans="1:20">
      <c r="A113" s="44" t="s">
        <v>13</v>
      </c>
      <c r="B113" s="45">
        <v>487.5695399170001</v>
      </c>
      <c r="C113" s="45">
        <v>437.25211447800001</v>
      </c>
      <c r="D113" s="45">
        <v>238.27920390500029</v>
      </c>
      <c r="E113" s="45">
        <v>399.66528039799994</v>
      </c>
      <c r="F113" s="45">
        <v>344.8877778439994</v>
      </c>
      <c r="G113" s="45">
        <v>399.2084774909988</v>
      </c>
      <c r="H113" s="45">
        <v>351.23341596600005</v>
      </c>
      <c r="I113" s="45"/>
      <c r="J113" s="45"/>
      <c r="K113" s="45"/>
      <c r="L113" s="45"/>
      <c r="M113" s="45"/>
      <c r="N113" s="46">
        <f t="shared" si="42"/>
        <v>2658.0958099989984</v>
      </c>
      <c r="O113" s="24"/>
      <c r="P113" s="25"/>
      <c r="Q113"/>
      <c r="R113"/>
    </row>
    <row r="114" spans="1:20">
      <c r="A114" s="44" t="s">
        <v>14</v>
      </c>
      <c r="B114" s="45">
        <v>148.927102324</v>
      </c>
      <c r="C114" s="45">
        <v>77.349341710999823</v>
      </c>
      <c r="D114" s="45">
        <v>150.87714424100005</v>
      </c>
      <c r="E114" s="45">
        <v>146.39616630800003</v>
      </c>
      <c r="F114" s="45">
        <v>161.88871761399994</v>
      </c>
      <c r="G114" s="45">
        <v>102.02652444799995</v>
      </c>
      <c r="H114" s="45">
        <v>129.85643799899995</v>
      </c>
      <c r="I114" s="45"/>
      <c r="J114" s="45"/>
      <c r="K114" s="45"/>
      <c r="L114" s="45"/>
      <c r="M114" s="45"/>
      <c r="N114" s="46">
        <f t="shared" si="42"/>
        <v>917.32143464499961</v>
      </c>
      <c r="O114" s="24"/>
      <c r="P114" s="25"/>
      <c r="Q114"/>
      <c r="R114"/>
    </row>
    <row r="115" spans="1:20">
      <c r="A115" s="44" t="s">
        <v>15</v>
      </c>
      <c r="B115" s="45">
        <v>294.95814092299867</v>
      </c>
      <c r="C115" s="45">
        <v>273.17122963899925</v>
      </c>
      <c r="D115" s="45">
        <v>327.92620880099975</v>
      </c>
      <c r="E115" s="45">
        <v>355.7171018290021</v>
      </c>
      <c r="F115" s="45">
        <v>422.36830508499918</v>
      </c>
      <c r="G115" s="45">
        <v>297.27806136900045</v>
      </c>
      <c r="H115" s="45">
        <v>367.97796043000102</v>
      </c>
      <c r="I115" s="45"/>
      <c r="J115" s="45"/>
      <c r="K115" s="45"/>
      <c r="L115" s="45"/>
      <c r="M115" s="45"/>
      <c r="N115" s="46">
        <f t="shared" si="42"/>
        <v>2339.397008076</v>
      </c>
      <c r="O115" s="24"/>
      <c r="P115" s="25"/>
      <c r="Q115"/>
      <c r="R115"/>
    </row>
    <row r="116" spans="1:20">
      <c r="A116" s="44" t="s">
        <v>6</v>
      </c>
      <c r="B116" s="45">
        <v>48.034959863999951</v>
      </c>
      <c r="C116" s="45">
        <v>50.008440028000066</v>
      </c>
      <c r="D116" s="45">
        <v>133.09085281299988</v>
      </c>
      <c r="E116" s="45">
        <v>71.886374930000002</v>
      </c>
      <c r="F116" s="45">
        <v>51.639336050000011</v>
      </c>
      <c r="G116" s="45">
        <v>95.142158890999767</v>
      </c>
      <c r="H116" s="45">
        <v>82.928954606000175</v>
      </c>
      <c r="I116" s="45"/>
      <c r="J116" s="45"/>
      <c r="K116" s="45"/>
      <c r="L116" s="45"/>
      <c r="M116" s="45"/>
      <c r="N116" s="46">
        <f t="shared" si="42"/>
        <v>532.73107718199992</v>
      </c>
      <c r="O116" s="24"/>
      <c r="P116" s="25"/>
      <c r="Q116"/>
      <c r="R116"/>
    </row>
    <row r="117" spans="1:20">
      <c r="A117" s="47" t="s">
        <v>23</v>
      </c>
      <c r="B117" s="48">
        <f t="shared" ref="B117:C117" si="43">SUM(B108:B116)</f>
        <v>1963.9248835109993</v>
      </c>
      <c r="C117" s="48">
        <f t="shared" si="43"/>
        <v>1753.4207466620001</v>
      </c>
      <c r="D117" s="48">
        <f t="shared" ref="D117:E117" si="44">SUM(D108:D116)</f>
        <v>1743.5095102499981</v>
      </c>
      <c r="E117" s="48">
        <f t="shared" si="44"/>
        <v>1743.8128955350016</v>
      </c>
      <c r="F117" s="48">
        <f t="shared" ref="F117:G117" si="45">SUM(F108:F116)</f>
        <v>1791.5238436129994</v>
      </c>
      <c r="G117" s="48">
        <f t="shared" si="45"/>
        <v>1691.5822684469972</v>
      </c>
      <c r="H117" s="48">
        <f t="shared" ref="H117:I117" si="46">SUM(H108:H116)</f>
        <v>1650.0189578280001</v>
      </c>
      <c r="I117" s="48">
        <f t="shared" si="46"/>
        <v>0</v>
      </c>
      <c r="J117" s="48">
        <f t="shared" ref="J117:K117" si="47">SUM(J108:J116)</f>
        <v>0</v>
      </c>
      <c r="K117" s="48">
        <f t="shared" si="47"/>
        <v>0</v>
      </c>
      <c r="L117" s="48">
        <f t="shared" ref="L117:M117" si="48">SUM(L108:L116)</f>
        <v>0</v>
      </c>
      <c r="M117" s="48">
        <f t="shared" si="48"/>
        <v>0</v>
      </c>
      <c r="N117" s="48">
        <f t="shared" si="42"/>
        <v>12337.793105845994</v>
      </c>
      <c r="O117" s="24"/>
      <c r="P117" s="25"/>
      <c r="Q117"/>
      <c r="R117"/>
    </row>
    <row r="118" spans="1:20">
      <c r="A118" s="61"/>
      <c r="B118" s="56"/>
      <c r="C118" s="56"/>
      <c r="D118" s="56"/>
      <c r="E118" s="56"/>
      <c r="F118" s="56"/>
      <c r="G118" s="56"/>
      <c r="H118" s="56"/>
      <c r="I118" s="56"/>
      <c r="J118" s="56"/>
      <c r="K118" s="56"/>
      <c r="L118" s="56"/>
      <c r="M118" s="56"/>
      <c r="N118" s="56"/>
      <c r="S118" s="1"/>
      <c r="T118" s="1"/>
    </row>
    <row r="119" spans="1:20">
      <c r="A119" s="61"/>
      <c r="B119" s="56"/>
      <c r="C119" s="56"/>
      <c r="D119" s="56"/>
      <c r="E119" s="56"/>
      <c r="F119" s="56"/>
      <c r="G119" s="56"/>
      <c r="H119" s="56"/>
      <c r="I119" s="56"/>
      <c r="J119" s="56"/>
      <c r="K119" s="56"/>
      <c r="L119" s="56"/>
      <c r="M119" s="56"/>
      <c r="N119" s="56"/>
      <c r="S119" s="1"/>
      <c r="T119" s="1"/>
    </row>
    <row r="120" spans="1:20" s="3" customFormat="1" ht="14.4" customHeight="1">
      <c r="A120" s="55" t="s">
        <v>95</v>
      </c>
      <c r="B120" s="55"/>
      <c r="C120" s="55"/>
      <c r="D120" s="55"/>
      <c r="E120" s="55"/>
      <c r="F120" s="55"/>
      <c r="G120" s="55"/>
      <c r="H120" s="55"/>
      <c r="I120" s="55"/>
      <c r="J120" s="55"/>
      <c r="K120" s="55"/>
      <c r="L120" s="55"/>
      <c r="M120" s="55"/>
      <c r="N120" s="57"/>
      <c r="O120" s="28"/>
      <c r="P120" s="21"/>
      <c r="Q120" s="2"/>
      <c r="R120" s="2"/>
      <c r="S120" s="2"/>
      <c r="T120" s="2"/>
    </row>
    <row r="121" spans="1:20">
      <c r="A121" s="59"/>
      <c r="B121" s="59"/>
      <c r="C121" s="59"/>
      <c r="D121" s="59"/>
      <c r="E121" s="59"/>
      <c r="F121" s="59"/>
      <c r="G121" s="59"/>
      <c r="H121" s="56"/>
      <c r="I121" s="56"/>
      <c r="J121" s="56"/>
      <c r="K121" s="56"/>
      <c r="L121" s="56"/>
      <c r="M121" s="56"/>
      <c r="N121" s="56"/>
      <c r="S121" s="1"/>
      <c r="T121" s="1"/>
    </row>
    <row r="122" spans="1:20">
      <c r="A122" s="47" t="s">
        <v>8</v>
      </c>
      <c r="B122" s="60" t="s">
        <v>24</v>
      </c>
      <c r="C122" s="60" t="s">
        <v>51</v>
      </c>
      <c r="D122" s="60" t="s">
        <v>53</v>
      </c>
      <c r="E122" s="60" t="s">
        <v>54</v>
      </c>
      <c r="F122" s="60" t="s">
        <v>55</v>
      </c>
      <c r="G122" s="60" t="s">
        <v>56</v>
      </c>
      <c r="H122" s="60" t="s">
        <v>57</v>
      </c>
      <c r="I122" s="60" t="s">
        <v>58</v>
      </c>
      <c r="J122" s="60" t="s">
        <v>59</v>
      </c>
      <c r="K122" s="60" t="s">
        <v>60</v>
      </c>
      <c r="L122" s="60" t="s">
        <v>61</v>
      </c>
      <c r="M122" s="60" t="s">
        <v>62</v>
      </c>
      <c r="N122" s="62" t="str">
        <f>N26</f>
        <v>Somme</v>
      </c>
      <c r="O122" s="23"/>
      <c r="P122" s="27"/>
      <c r="Q122"/>
      <c r="R122"/>
    </row>
    <row r="123" spans="1:20">
      <c r="A123" s="44" t="s">
        <v>99</v>
      </c>
      <c r="B123" s="45">
        <v>18.148034328999955</v>
      </c>
      <c r="C123" s="45">
        <v>5.2924866349999897</v>
      </c>
      <c r="D123" s="45">
        <v>1.794015404</v>
      </c>
      <c r="E123" s="45">
        <v>1.9718245440000002</v>
      </c>
      <c r="F123" s="45">
        <v>4.2602603719999985</v>
      </c>
      <c r="G123" s="45">
        <v>2.7644446330000014</v>
      </c>
      <c r="H123" s="45">
        <v>2.7671578599999997</v>
      </c>
      <c r="I123" s="45"/>
      <c r="J123" s="45"/>
      <c r="K123" s="45"/>
      <c r="L123" s="45"/>
      <c r="M123" s="45"/>
      <c r="N123" s="46">
        <f t="shared" ref="N123:N132" si="49">SUM(B123:M123)</f>
        <v>36.998223776999943</v>
      </c>
      <c r="O123" s="24"/>
      <c r="P123" s="25"/>
      <c r="Q123"/>
      <c r="R123"/>
    </row>
    <row r="124" spans="1:20">
      <c r="A124" s="44" t="s">
        <v>9</v>
      </c>
      <c r="B124" s="45">
        <v>32.809201608000009</v>
      </c>
      <c r="C124" s="45">
        <v>41.282803584000021</v>
      </c>
      <c r="D124" s="45">
        <v>59.190292939000045</v>
      </c>
      <c r="E124" s="45">
        <v>37.674059019000019</v>
      </c>
      <c r="F124" s="45">
        <v>42.972326696999986</v>
      </c>
      <c r="G124" s="45">
        <v>11.948758089999993</v>
      </c>
      <c r="H124" s="45">
        <v>37.869474279000016</v>
      </c>
      <c r="I124" s="45"/>
      <c r="J124" s="45"/>
      <c r="K124" s="45"/>
      <c r="L124" s="45"/>
      <c r="M124" s="45"/>
      <c r="N124" s="46">
        <f t="shared" si="49"/>
        <v>263.74691621600005</v>
      </c>
      <c r="O124" s="24"/>
      <c r="P124" s="25"/>
      <c r="Q124"/>
      <c r="R124"/>
    </row>
    <row r="125" spans="1:20">
      <c r="A125" s="44" t="s">
        <v>10</v>
      </c>
      <c r="B125" s="45">
        <v>25.298235896999966</v>
      </c>
      <c r="C125" s="45">
        <v>37.31318527400007</v>
      </c>
      <c r="D125" s="45">
        <v>30.610562716999958</v>
      </c>
      <c r="E125" s="45">
        <v>31.727037111000129</v>
      </c>
      <c r="F125" s="45">
        <v>39.832022114000047</v>
      </c>
      <c r="G125" s="45">
        <v>40.997678535000261</v>
      </c>
      <c r="H125" s="45">
        <v>35.451412983999894</v>
      </c>
      <c r="I125" s="45"/>
      <c r="J125" s="45"/>
      <c r="K125" s="45"/>
      <c r="L125" s="45"/>
      <c r="M125" s="45"/>
      <c r="N125" s="46">
        <f t="shared" si="49"/>
        <v>241.2301346320003</v>
      </c>
      <c r="O125" s="24"/>
      <c r="P125" s="25"/>
      <c r="Q125"/>
      <c r="R125"/>
    </row>
    <row r="126" spans="1:20">
      <c r="A126" s="44" t="s">
        <v>11</v>
      </c>
      <c r="B126" s="45">
        <v>149.52213594400015</v>
      </c>
      <c r="C126" s="45">
        <v>159.21355698600007</v>
      </c>
      <c r="D126" s="45">
        <v>180.76879555699981</v>
      </c>
      <c r="E126" s="45">
        <v>74.575439886999973</v>
      </c>
      <c r="F126" s="45">
        <v>30.97869837799999</v>
      </c>
      <c r="G126" s="45">
        <v>90.134140059999993</v>
      </c>
      <c r="H126" s="45">
        <v>63.601446564000042</v>
      </c>
      <c r="I126" s="45"/>
      <c r="J126" s="45"/>
      <c r="K126" s="45"/>
      <c r="L126" s="45"/>
      <c r="M126" s="45"/>
      <c r="N126" s="46">
        <f t="shared" si="49"/>
        <v>748.79421337600002</v>
      </c>
      <c r="O126" s="24"/>
      <c r="P126" s="25"/>
      <c r="Q126"/>
      <c r="R126"/>
    </row>
    <row r="127" spans="1:20">
      <c r="A127" s="44" t="s">
        <v>12</v>
      </c>
      <c r="B127" s="45">
        <v>1.5915956020000013</v>
      </c>
      <c r="C127" s="45">
        <v>1.9284330079999987</v>
      </c>
      <c r="D127" s="45">
        <v>1.7799292809999974</v>
      </c>
      <c r="E127" s="45">
        <v>2.0896928170000022</v>
      </c>
      <c r="F127" s="45">
        <v>1.8706795499999975</v>
      </c>
      <c r="G127" s="45">
        <v>3.0974866679999917</v>
      </c>
      <c r="H127" s="45">
        <v>1.6983240399999993</v>
      </c>
      <c r="I127" s="45"/>
      <c r="J127" s="45"/>
      <c r="K127" s="45"/>
      <c r="L127" s="45"/>
      <c r="M127" s="45"/>
      <c r="N127" s="46">
        <f t="shared" si="49"/>
        <v>14.056140965999987</v>
      </c>
      <c r="O127" s="24"/>
      <c r="P127" s="25"/>
      <c r="Q127"/>
      <c r="R127"/>
    </row>
    <row r="128" spans="1:20">
      <c r="A128" s="44" t="s">
        <v>13</v>
      </c>
      <c r="B128" s="45">
        <v>349.27697650799996</v>
      </c>
      <c r="C128" s="45">
        <v>220.40768521800013</v>
      </c>
      <c r="D128" s="45">
        <v>234.07648613999979</v>
      </c>
      <c r="E128" s="45">
        <v>282.35721248999971</v>
      </c>
      <c r="F128" s="45">
        <v>243.25716362200004</v>
      </c>
      <c r="G128" s="45">
        <v>351.45013700799933</v>
      </c>
      <c r="H128" s="45">
        <v>213.66456821100002</v>
      </c>
      <c r="I128" s="45"/>
      <c r="J128" s="45"/>
      <c r="K128" s="45"/>
      <c r="L128" s="45"/>
      <c r="M128" s="45"/>
      <c r="N128" s="46">
        <f t="shared" si="49"/>
        <v>1894.4902291969988</v>
      </c>
      <c r="O128" s="24"/>
      <c r="P128" s="25"/>
      <c r="Q128"/>
      <c r="R128"/>
    </row>
    <row r="129" spans="1:18">
      <c r="A129" s="44" t="s">
        <v>14</v>
      </c>
      <c r="B129" s="45">
        <v>65.296981129999992</v>
      </c>
      <c r="C129" s="45">
        <v>9.3905339300000037</v>
      </c>
      <c r="D129" s="45">
        <v>69.027130559999932</v>
      </c>
      <c r="E129" s="45">
        <v>65.771815840000059</v>
      </c>
      <c r="F129" s="45">
        <v>67.037323140000169</v>
      </c>
      <c r="G129" s="45">
        <v>10.44081284999999</v>
      </c>
      <c r="H129" s="45">
        <v>65.005244195000174</v>
      </c>
      <c r="I129" s="45"/>
      <c r="J129" s="45"/>
      <c r="K129" s="45"/>
      <c r="L129" s="45"/>
      <c r="M129" s="45"/>
      <c r="N129" s="46">
        <f t="shared" si="49"/>
        <v>351.96984164500032</v>
      </c>
      <c r="O129" s="24"/>
      <c r="P129" s="25"/>
      <c r="Q129"/>
      <c r="R129"/>
    </row>
    <row r="130" spans="1:18">
      <c r="A130" s="44" t="s">
        <v>15</v>
      </c>
      <c r="B130" s="45">
        <v>14.704036181999845</v>
      </c>
      <c r="C130" s="45">
        <v>11.636349656999988</v>
      </c>
      <c r="D130" s="45">
        <v>42.429817359999895</v>
      </c>
      <c r="E130" s="45">
        <v>12.187646432999978</v>
      </c>
      <c r="F130" s="45">
        <v>48.456219161000028</v>
      </c>
      <c r="G130" s="45">
        <v>12.437284841999944</v>
      </c>
      <c r="H130" s="45">
        <v>43.527601912000037</v>
      </c>
      <c r="I130" s="45"/>
      <c r="J130" s="45"/>
      <c r="K130" s="45"/>
      <c r="L130" s="45"/>
      <c r="M130" s="45"/>
      <c r="N130" s="46">
        <f t="shared" si="49"/>
        <v>185.37895554699969</v>
      </c>
      <c r="O130" s="24"/>
      <c r="P130" s="25"/>
      <c r="Q130"/>
      <c r="R130"/>
    </row>
    <row r="131" spans="1:18">
      <c r="A131" s="44" t="s">
        <v>6</v>
      </c>
      <c r="B131" s="45">
        <v>7.546486694000003</v>
      </c>
      <c r="C131" s="45">
        <v>7.7497149339999956</v>
      </c>
      <c r="D131" s="45">
        <v>23.557621315999981</v>
      </c>
      <c r="E131" s="45">
        <v>17.264789834999956</v>
      </c>
      <c r="F131" s="45">
        <v>7.4166009100000068</v>
      </c>
      <c r="G131" s="45">
        <v>14.970223151999992</v>
      </c>
      <c r="H131" s="45">
        <v>14.795994408999986</v>
      </c>
      <c r="I131" s="45"/>
      <c r="J131" s="45"/>
      <c r="K131" s="45"/>
      <c r="L131" s="45"/>
      <c r="M131" s="45"/>
      <c r="N131" s="46">
        <f t="shared" si="49"/>
        <v>93.301431249999922</v>
      </c>
      <c r="O131" s="24"/>
      <c r="P131" s="25"/>
      <c r="Q131"/>
      <c r="R131"/>
    </row>
    <row r="132" spans="1:18">
      <c r="A132" s="47" t="s">
        <v>23</v>
      </c>
      <c r="B132" s="48">
        <f t="shared" ref="B132:C132" si="50">SUM(B123:B131)</f>
        <v>664.19368389399983</v>
      </c>
      <c r="C132" s="48">
        <f t="shared" si="50"/>
        <v>494.21474922600021</v>
      </c>
      <c r="D132" s="48">
        <f t="shared" ref="D132:E132" si="51">SUM(D123:D131)</f>
        <v>643.23465127399948</v>
      </c>
      <c r="E132" s="48">
        <f t="shared" si="51"/>
        <v>525.61951797599988</v>
      </c>
      <c r="F132" s="48">
        <f t="shared" ref="F132:G132" si="52">SUM(F123:F131)</f>
        <v>486.08129394400027</v>
      </c>
      <c r="G132" s="48">
        <f t="shared" si="52"/>
        <v>538.24096583799951</v>
      </c>
      <c r="H132" s="48">
        <f t="shared" ref="H132:I132" si="53">SUM(H123:H131)</f>
        <v>478.38122445400012</v>
      </c>
      <c r="I132" s="48">
        <f t="shared" si="53"/>
        <v>0</v>
      </c>
      <c r="J132" s="48">
        <f t="shared" ref="J132:K132" si="54">SUM(J123:J131)</f>
        <v>0</v>
      </c>
      <c r="K132" s="48">
        <f t="shared" si="54"/>
        <v>0</v>
      </c>
      <c r="L132" s="48">
        <f t="shared" ref="L132:M132" si="55">SUM(L123:L131)</f>
        <v>0</v>
      </c>
      <c r="M132" s="48">
        <f t="shared" si="55"/>
        <v>0</v>
      </c>
      <c r="N132" s="48">
        <f t="shared" si="49"/>
        <v>3829.966086605999</v>
      </c>
      <c r="O132" s="24"/>
      <c r="P132" s="25"/>
      <c r="Q132"/>
      <c r="R132"/>
    </row>
    <row r="133" spans="1:18">
      <c r="A133" s="61"/>
      <c r="B133" s="56"/>
      <c r="C133" s="56"/>
      <c r="D133" s="56"/>
      <c r="E133" s="56"/>
      <c r="F133" s="56"/>
      <c r="G133" s="56"/>
      <c r="H133" s="56"/>
      <c r="I133" s="56"/>
      <c r="J133" s="56"/>
      <c r="K133" s="56"/>
      <c r="L133" s="56"/>
      <c r="M133" s="56"/>
      <c r="N133" s="56"/>
    </row>
    <row r="134" spans="1:18">
      <c r="A134" s="61"/>
      <c r="B134" s="56"/>
      <c r="C134" s="56"/>
      <c r="D134" s="56"/>
      <c r="E134" s="56"/>
      <c r="F134" s="56"/>
      <c r="G134" s="56"/>
      <c r="H134" s="56"/>
      <c r="I134" s="56"/>
      <c r="J134" s="56"/>
      <c r="K134" s="56"/>
      <c r="L134" s="56"/>
      <c r="M134" s="56"/>
      <c r="N134" s="56"/>
    </row>
    <row r="135" spans="1:18">
      <c r="A135" s="61"/>
      <c r="B135" s="56"/>
      <c r="C135" s="56"/>
      <c r="D135" s="56"/>
      <c r="E135" s="56"/>
      <c r="F135" s="56"/>
      <c r="G135" s="56"/>
      <c r="H135" s="56"/>
      <c r="I135" s="56"/>
      <c r="J135" s="56"/>
      <c r="K135" s="56"/>
      <c r="L135" s="56"/>
      <c r="M135" s="56"/>
      <c r="N135" s="56"/>
    </row>
    <row r="136" spans="1:18" ht="15.6">
      <c r="A136" s="75" t="s">
        <v>25</v>
      </c>
      <c r="B136" s="75"/>
      <c r="C136" s="75"/>
      <c r="D136" s="75"/>
      <c r="E136" s="75"/>
      <c r="F136" s="75"/>
      <c r="G136" s="75"/>
      <c r="H136" s="75"/>
      <c r="I136" s="75"/>
      <c r="J136" s="75"/>
      <c r="K136" s="75"/>
      <c r="L136" s="64"/>
      <c r="M136" s="56"/>
      <c r="N136" s="56"/>
    </row>
    <row r="137" spans="1:18">
      <c r="A137" s="61"/>
      <c r="B137" s="56"/>
      <c r="C137" s="56"/>
      <c r="D137" s="56"/>
      <c r="E137" s="56"/>
      <c r="F137" s="56"/>
      <c r="G137" s="56"/>
      <c r="H137" s="56"/>
      <c r="I137" s="56"/>
      <c r="J137" s="56"/>
      <c r="K137" s="56"/>
      <c r="L137" s="56"/>
      <c r="M137" s="56"/>
      <c r="N137" s="56"/>
    </row>
    <row r="138" spans="1:18">
      <c r="A138" s="65" t="s">
        <v>41</v>
      </c>
      <c r="B138" s="65"/>
      <c r="C138" s="65"/>
      <c r="D138" s="65"/>
      <c r="E138" s="65"/>
      <c r="F138" s="65"/>
      <c r="G138" s="65"/>
      <c r="H138" s="65"/>
      <c r="I138" s="65"/>
      <c r="J138" s="65"/>
      <c r="K138" s="65"/>
      <c r="L138" s="59"/>
      <c r="M138" s="56"/>
      <c r="N138" s="56"/>
    </row>
    <row r="139" spans="1:18">
      <c r="A139" s="61"/>
      <c r="B139" s="61"/>
      <c r="C139" s="56"/>
      <c r="D139" s="56"/>
      <c r="E139" s="56"/>
      <c r="F139" s="56"/>
      <c r="G139" s="56"/>
      <c r="H139" s="56"/>
      <c r="I139" s="56"/>
      <c r="J139" s="56"/>
      <c r="K139" s="56"/>
      <c r="L139" s="56"/>
      <c r="M139" s="56"/>
      <c r="N139" s="56"/>
    </row>
    <row r="140" spans="1:18">
      <c r="A140" s="47" t="s">
        <v>7</v>
      </c>
      <c r="B140" s="48">
        <v>2013</v>
      </c>
      <c r="C140" s="48">
        <v>2014</v>
      </c>
      <c r="D140" s="48">
        <v>2015</v>
      </c>
      <c r="E140" s="48">
        <v>2016</v>
      </c>
      <c r="F140" s="48">
        <v>2017</v>
      </c>
      <c r="G140" s="48">
        <v>2018</v>
      </c>
      <c r="H140" s="48">
        <v>2019</v>
      </c>
      <c r="I140" s="48">
        <v>2020</v>
      </c>
      <c r="J140" s="48">
        <v>2021</v>
      </c>
      <c r="K140" s="48">
        <v>2022</v>
      </c>
      <c r="L140" s="56"/>
      <c r="M140" s="56"/>
      <c r="N140" s="56"/>
      <c r="P140" s="19"/>
      <c r="Q140"/>
      <c r="R140"/>
    </row>
    <row r="141" spans="1:18">
      <c r="A141" s="44" t="s">
        <v>38</v>
      </c>
      <c r="B141" s="45">
        <v>677.52481715399915</v>
      </c>
      <c r="C141" s="45">
        <v>864.53772625599993</v>
      </c>
      <c r="D141" s="45">
        <v>1428.8296996039896</v>
      </c>
      <c r="E141" s="45">
        <v>2222.3597294599977</v>
      </c>
      <c r="F141" s="45">
        <v>3329.3948936530014</v>
      </c>
      <c r="G141" s="45">
        <v>3826.9055525899948</v>
      </c>
      <c r="H141" s="45">
        <v>2959.6699573530009</v>
      </c>
      <c r="I141" s="45">
        <v>2639.9682089930047</v>
      </c>
      <c r="J141" s="45">
        <v>3384.2318033180086</v>
      </c>
      <c r="K141" s="45">
        <v>4055.5388085330014</v>
      </c>
      <c r="L141" s="56"/>
      <c r="M141" s="56"/>
      <c r="N141" s="56"/>
      <c r="P141" s="19"/>
      <c r="Q141"/>
      <c r="R141"/>
    </row>
    <row r="142" spans="1:18">
      <c r="A142" s="44" t="s">
        <v>0</v>
      </c>
      <c r="B142" s="45">
        <v>244.96331613699965</v>
      </c>
      <c r="C142" s="45">
        <v>267.95697472399991</v>
      </c>
      <c r="D142" s="45">
        <v>264.62306282499992</v>
      </c>
      <c r="E142" s="45">
        <v>376.98645538599942</v>
      </c>
      <c r="F142" s="45">
        <v>441.23158312099895</v>
      </c>
      <c r="G142" s="45">
        <v>384.67212598400039</v>
      </c>
      <c r="H142" s="45">
        <v>441.00130739199989</v>
      </c>
      <c r="I142" s="45">
        <v>432.39240094499957</v>
      </c>
      <c r="J142" s="45">
        <v>432.29219558800008</v>
      </c>
      <c r="K142" s="45">
        <v>530.34494322299997</v>
      </c>
      <c r="L142" s="56"/>
      <c r="M142" s="56"/>
      <c r="N142" s="56"/>
      <c r="P142" s="19"/>
      <c r="Q142"/>
      <c r="R142"/>
    </row>
    <row r="143" spans="1:18">
      <c r="A143" s="44" t="s">
        <v>1</v>
      </c>
      <c r="B143" s="45">
        <v>103.43474722200007</v>
      </c>
      <c r="C143" s="45">
        <v>101.00174749099999</v>
      </c>
      <c r="D143" s="45">
        <v>99.200244454</v>
      </c>
      <c r="E143" s="45">
        <v>166.81923444200029</v>
      </c>
      <c r="F143" s="45">
        <v>260.81800591999996</v>
      </c>
      <c r="G143" s="45">
        <v>367.15222455500054</v>
      </c>
      <c r="H143" s="45">
        <v>347.91292684899963</v>
      </c>
      <c r="I143" s="45">
        <v>395.18022189299978</v>
      </c>
      <c r="J143" s="45">
        <v>374.10316187199976</v>
      </c>
      <c r="K143" s="45">
        <v>382.03652441500003</v>
      </c>
      <c r="L143" s="56"/>
      <c r="M143" s="56"/>
      <c r="N143" s="56"/>
      <c r="P143" s="19"/>
      <c r="Q143"/>
      <c r="R143"/>
    </row>
    <row r="144" spans="1:18">
      <c r="A144" s="44" t="s">
        <v>2</v>
      </c>
      <c r="B144" s="45">
        <v>945.91099662199929</v>
      </c>
      <c r="C144" s="45">
        <v>1651.7548565119976</v>
      </c>
      <c r="D144" s="45">
        <v>1865.4623924320019</v>
      </c>
      <c r="E144" s="45">
        <v>1530.5168588439994</v>
      </c>
      <c r="F144" s="45">
        <v>1683.3998635090018</v>
      </c>
      <c r="G144" s="45">
        <v>2174.8365981249999</v>
      </c>
      <c r="H144" s="45">
        <v>1999.5223439380022</v>
      </c>
      <c r="I144" s="45">
        <v>662.32611336500031</v>
      </c>
      <c r="J144" s="45">
        <v>2388.116013674</v>
      </c>
      <c r="K144" s="45">
        <v>4606.5166629270043</v>
      </c>
      <c r="L144" s="56"/>
      <c r="M144" s="56"/>
      <c r="N144" s="56"/>
      <c r="P144" s="19"/>
      <c r="Q144"/>
      <c r="R144"/>
    </row>
    <row r="145" spans="1:18">
      <c r="A145" s="44" t="s">
        <v>3</v>
      </c>
      <c r="B145" s="45">
        <v>248.1442773400004</v>
      </c>
      <c r="C145" s="45">
        <v>218.65194683999923</v>
      </c>
      <c r="D145" s="45">
        <v>213.54138235600033</v>
      </c>
      <c r="E145" s="45">
        <v>220.11246413000012</v>
      </c>
      <c r="F145" s="45">
        <v>287.87322586100004</v>
      </c>
      <c r="G145" s="45">
        <v>284.791392223</v>
      </c>
      <c r="H145" s="45">
        <v>304.37275089199954</v>
      </c>
      <c r="I145" s="45">
        <v>308.4994245779996</v>
      </c>
      <c r="J145" s="45">
        <v>280.10641221999964</v>
      </c>
      <c r="K145" s="45">
        <v>308.28357733999979</v>
      </c>
      <c r="L145" s="56"/>
      <c r="M145" s="56"/>
      <c r="N145" s="56"/>
      <c r="P145" s="19"/>
      <c r="Q145"/>
      <c r="R145"/>
    </row>
    <row r="146" spans="1:18">
      <c r="A146" s="44" t="s">
        <v>4</v>
      </c>
      <c r="B146" s="45">
        <v>461.38421338899991</v>
      </c>
      <c r="C146" s="45">
        <v>432.75665286199904</v>
      </c>
      <c r="D146" s="45">
        <v>407.22421372600047</v>
      </c>
      <c r="E146" s="45">
        <v>429.62189504899953</v>
      </c>
      <c r="F146" s="45">
        <v>573.24475970399942</v>
      </c>
      <c r="G146" s="45">
        <v>616.62922443100126</v>
      </c>
      <c r="H146" s="45">
        <v>829.21227178000049</v>
      </c>
      <c r="I146" s="45">
        <v>721.70003507900003</v>
      </c>
      <c r="J146" s="45">
        <v>1011.9863501300022</v>
      </c>
      <c r="K146" s="45">
        <v>1442.0696348970012</v>
      </c>
      <c r="L146" s="56"/>
      <c r="M146" s="56"/>
      <c r="N146" s="56"/>
      <c r="P146" s="19"/>
      <c r="Q146"/>
      <c r="R146"/>
    </row>
    <row r="147" spans="1:18">
      <c r="A147" s="44" t="s">
        <v>5</v>
      </c>
      <c r="B147" s="45">
        <v>987.37651004399845</v>
      </c>
      <c r="C147" s="45">
        <v>1199.7111354619956</v>
      </c>
      <c r="D147" s="45">
        <v>1311.8212896339944</v>
      </c>
      <c r="E147" s="45">
        <v>1592.9559555250146</v>
      </c>
      <c r="F147" s="45">
        <v>1756.7653790620075</v>
      </c>
      <c r="G147" s="45">
        <v>1739.2928441729962</v>
      </c>
      <c r="H147" s="45">
        <v>1888.7953725669938</v>
      </c>
      <c r="I147" s="45">
        <v>1598.6009532960056</v>
      </c>
      <c r="J147" s="45">
        <v>2006.5528537049934</v>
      </c>
      <c r="K147" s="45">
        <v>2526.5380293859994</v>
      </c>
      <c r="L147" s="56"/>
      <c r="M147" s="56"/>
      <c r="N147" s="56"/>
      <c r="P147" s="19"/>
      <c r="Q147"/>
      <c r="R147"/>
    </row>
    <row r="148" spans="1:18">
      <c r="A148" s="44" t="s">
        <v>6</v>
      </c>
      <c r="B148" s="45">
        <v>450.63576068699871</v>
      </c>
      <c r="C148" s="45">
        <v>454.26259462000201</v>
      </c>
      <c r="D148" s="45">
        <v>497.23355964300038</v>
      </c>
      <c r="E148" s="45">
        <v>565.00651350399733</v>
      </c>
      <c r="F148" s="45">
        <v>730.56082777800236</v>
      </c>
      <c r="G148" s="45">
        <v>890.21345470699714</v>
      </c>
      <c r="H148" s="45">
        <v>917.38529960099561</v>
      </c>
      <c r="I148" s="45">
        <v>797.08001094199813</v>
      </c>
      <c r="J148" s="45">
        <v>680.76659818500002</v>
      </c>
      <c r="K148" s="45">
        <v>1140.352269306002</v>
      </c>
      <c r="L148" s="56"/>
      <c r="M148" s="56"/>
      <c r="N148" s="56"/>
      <c r="P148" s="19"/>
      <c r="Q148"/>
      <c r="R148"/>
    </row>
    <row r="149" spans="1:18">
      <c r="A149" s="47" t="s">
        <v>26</v>
      </c>
      <c r="B149" s="48">
        <f t="shared" ref="B149:F149" si="56">SUM(B141:B148)</f>
        <v>4119.3746385949953</v>
      </c>
      <c r="C149" s="48">
        <f t="shared" si="56"/>
        <v>5190.633634766994</v>
      </c>
      <c r="D149" s="48">
        <f t="shared" si="56"/>
        <v>6087.935844673987</v>
      </c>
      <c r="E149" s="48">
        <f t="shared" si="56"/>
        <v>7104.3791063400085</v>
      </c>
      <c r="F149" s="48">
        <f t="shared" si="56"/>
        <v>9063.2885386080106</v>
      </c>
      <c r="G149" s="48">
        <f>SUM(G141:G148)</f>
        <v>10284.493416787989</v>
      </c>
      <c r="H149" s="48">
        <f t="shared" ref="H149:I149" si="57">SUM(H141:H148)</f>
        <v>9687.8722303719915</v>
      </c>
      <c r="I149" s="48">
        <f t="shared" si="57"/>
        <v>7555.7473690910083</v>
      </c>
      <c r="J149" s="48">
        <f t="shared" ref="J149:K149" si="58">SUM(J141:J148)</f>
        <v>10558.155388692005</v>
      </c>
      <c r="K149" s="48">
        <f t="shared" si="58"/>
        <v>14991.68045002701</v>
      </c>
      <c r="L149" s="56"/>
      <c r="M149" s="56"/>
      <c r="N149" s="56"/>
      <c r="P149" s="19"/>
      <c r="Q149"/>
      <c r="R149"/>
    </row>
    <row r="150" spans="1:18">
      <c r="A150" s="61"/>
      <c r="B150" s="56"/>
      <c r="C150" s="56"/>
      <c r="D150" s="56"/>
      <c r="E150" s="56"/>
      <c r="F150" s="56"/>
      <c r="G150" s="56"/>
      <c r="H150" s="56"/>
      <c r="I150" s="56"/>
      <c r="J150" s="56"/>
      <c r="K150" s="56"/>
      <c r="L150" s="56"/>
      <c r="M150" s="61"/>
      <c r="N150" s="61"/>
      <c r="O150" s="19"/>
      <c r="P150" s="19"/>
      <c r="Q150"/>
      <c r="R150"/>
    </row>
    <row r="151" spans="1:18">
      <c r="A151" s="61"/>
      <c r="B151" s="18"/>
      <c r="C151" s="18"/>
      <c r="D151" s="18"/>
      <c r="E151" s="18"/>
      <c r="F151" s="18"/>
      <c r="G151" s="18"/>
      <c r="H151" s="18"/>
      <c r="I151" s="18"/>
      <c r="J151" s="18"/>
      <c r="K151" s="18"/>
      <c r="L151" s="56"/>
      <c r="M151" s="61"/>
      <c r="N151" s="61"/>
      <c r="O151" s="19"/>
      <c r="P151" s="19"/>
      <c r="Q151"/>
      <c r="R151"/>
    </row>
    <row r="152" spans="1:18">
      <c r="A152" s="65" t="s">
        <v>42</v>
      </c>
      <c r="B152" s="65"/>
      <c r="C152" s="65"/>
      <c r="D152" s="65"/>
      <c r="E152" s="65"/>
      <c r="F152" s="65"/>
      <c r="G152" s="56"/>
      <c r="H152" s="56"/>
      <c r="I152" s="56"/>
      <c r="J152" s="56"/>
      <c r="K152" s="56"/>
      <c r="L152" s="56"/>
      <c r="M152" s="61"/>
      <c r="N152" s="61"/>
      <c r="O152" s="19"/>
      <c r="P152" s="19"/>
      <c r="Q152"/>
      <c r="R152"/>
    </row>
    <row r="153" spans="1:18">
      <c r="A153" s="59"/>
      <c r="B153" s="59"/>
      <c r="C153" s="59"/>
      <c r="D153" s="59"/>
      <c r="E153" s="59"/>
      <c r="F153" s="59"/>
      <c r="G153" s="56"/>
      <c r="H153" s="56"/>
      <c r="I153" s="56"/>
      <c r="J153" s="56"/>
      <c r="K153" s="56"/>
      <c r="L153" s="56"/>
      <c r="M153" s="61"/>
      <c r="N153" s="61"/>
      <c r="O153" s="19"/>
      <c r="P153" s="19"/>
      <c r="Q153"/>
      <c r="R153"/>
    </row>
    <row r="154" spans="1:18">
      <c r="A154" s="47" t="s">
        <v>7</v>
      </c>
      <c r="B154" s="48">
        <f>+B140</f>
        <v>2013</v>
      </c>
      <c r="C154" s="48">
        <f t="shared" ref="C154:K154" si="59">+C140</f>
        <v>2014</v>
      </c>
      <c r="D154" s="48">
        <f t="shared" si="59"/>
        <v>2015</v>
      </c>
      <c r="E154" s="48">
        <f t="shared" si="59"/>
        <v>2016</v>
      </c>
      <c r="F154" s="48">
        <f t="shared" si="59"/>
        <v>2017</v>
      </c>
      <c r="G154" s="48">
        <f t="shared" si="59"/>
        <v>2018</v>
      </c>
      <c r="H154" s="48">
        <f t="shared" si="59"/>
        <v>2019</v>
      </c>
      <c r="I154" s="48">
        <f t="shared" si="59"/>
        <v>2020</v>
      </c>
      <c r="J154" s="48">
        <f t="shared" si="59"/>
        <v>2021</v>
      </c>
      <c r="K154" s="48">
        <f t="shared" si="59"/>
        <v>2022</v>
      </c>
      <c r="L154" s="56"/>
      <c r="M154" s="56"/>
      <c r="N154" s="56"/>
      <c r="P154" s="19"/>
      <c r="Q154"/>
      <c r="R154"/>
    </row>
    <row r="155" spans="1:18">
      <c r="A155" s="44" t="s">
        <v>38</v>
      </c>
      <c r="B155" s="45">
        <v>131.01329727000149</v>
      </c>
      <c r="C155" s="45">
        <v>135.91657707000147</v>
      </c>
      <c r="D155" s="45">
        <v>178.39340575999938</v>
      </c>
      <c r="E155" s="45">
        <v>201.97143130999908</v>
      </c>
      <c r="F155" s="45">
        <v>199.34022129000044</v>
      </c>
      <c r="G155" s="45">
        <v>212.10570428999728</v>
      </c>
      <c r="H155" s="45">
        <v>189.26653571999807</v>
      </c>
      <c r="I155" s="45">
        <v>168.84755930999995</v>
      </c>
      <c r="J155" s="45">
        <v>214.87780494999913</v>
      </c>
      <c r="K155" s="45">
        <v>223.96847741999915</v>
      </c>
      <c r="L155" s="56"/>
      <c r="M155" s="56"/>
      <c r="N155" s="56"/>
      <c r="P155" s="19"/>
      <c r="Q155"/>
      <c r="R155"/>
    </row>
    <row r="156" spans="1:18">
      <c r="A156" s="44" t="s">
        <v>0</v>
      </c>
      <c r="B156" s="45">
        <v>13.258261310000002</v>
      </c>
      <c r="C156" s="45">
        <v>13.98628088000001</v>
      </c>
      <c r="D156" s="45">
        <v>12.91941828000005</v>
      </c>
      <c r="E156" s="45">
        <v>15.562593590000024</v>
      </c>
      <c r="F156" s="45">
        <v>17.700204159999991</v>
      </c>
      <c r="G156" s="45">
        <v>16.292176549999994</v>
      </c>
      <c r="H156" s="45">
        <v>17.819418059999997</v>
      </c>
      <c r="I156" s="45">
        <v>15.308017979999999</v>
      </c>
      <c r="J156" s="45">
        <v>14.015745760000033</v>
      </c>
      <c r="K156" s="45">
        <v>15.150457529999994</v>
      </c>
      <c r="L156" s="56"/>
      <c r="M156" s="56"/>
      <c r="N156" s="56"/>
      <c r="P156" s="19"/>
      <c r="Q156"/>
      <c r="R156"/>
    </row>
    <row r="157" spans="1:18">
      <c r="A157" s="44" t="s">
        <v>1</v>
      </c>
      <c r="B157" s="45">
        <v>2.3603612100000002</v>
      </c>
      <c r="C157" s="45">
        <v>2.257829049999998</v>
      </c>
      <c r="D157" s="45">
        <v>1.6939215499999984</v>
      </c>
      <c r="E157" s="45">
        <v>2.3070054000000013</v>
      </c>
      <c r="F157" s="45">
        <v>2.3849371400000017</v>
      </c>
      <c r="G157" s="45">
        <v>3.2554281199999973</v>
      </c>
      <c r="H157" s="45">
        <v>2.922476670000004</v>
      </c>
      <c r="I157" s="45">
        <v>4.4350160000000018</v>
      </c>
      <c r="J157" s="45">
        <v>4.8848473499999967</v>
      </c>
      <c r="K157" s="45">
        <v>4.8892408799999858</v>
      </c>
      <c r="L157" s="56"/>
      <c r="M157" s="56"/>
      <c r="N157" s="56"/>
      <c r="P157" s="19"/>
      <c r="Q157"/>
      <c r="R157"/>
    </row>
    <row r="158" spans="1:18">
      <c r="A158" s="44" t="s">
        <v>2</v>
      </c>
      <c r="B158" s="45">
        <v>27.653659999999988</v>
      </c>
      <c r="C158" s="45">
        <v>39.194041000000055</v>
      </c>
      <c r="D158" s="45">
        <v>50.742505000000122</v>
      </c>
      <c r="E158" s="45">
        <v>45.640641400000064</v>
      </c>
      <c r="F158" s="45">
        <v>39.002170900000031</v>
      </c>
      <c r="G158" s="45">
        <v>35.346455500000062</v>
      </c>
      <c r="H158" s="45">
        <v>36.85856749999995</v>
      </c>
      <c r="I158" s="45">
        <v>12.097037399999996</v>
      </c>
      <c r="J158" s="45">
        <v>29.695717609999988</v>
      </c>
      <c r="K158" s="45">
        <v>38.632012500000073</v>
      </c>
      <c r="L158" s="56"/>
      <c r="M158" s="56"/>
      <c r="N158" s="56"/>
      <c r="P158" s="19"/>
      <c r="Q158"/>
      <c r="R158"/>
    </row>
    <row r="159" spans="1:18">
      <c r="A159" s="44" t="s">
        <v>3</v>
      </c>
      <c r="B159" s="45">
        <v>84.657523990000215</v>
      </c>
      <c r="C159" s="45">
        <v>46.932931940000287</v>
      </c>
      <c r="D159" s="45">
        <v>39.735728759999986</v>
      </c>
      <c r="E159" s="45">
        <v>30.439127329999899</v>
      </c>
      <c r="F159" s="45">
        <v>36.818714859999943</v>
      </c>
      <c r="G159" s="45">
        <v>35.429690989999862</v>
      </c>
      <c r="H159" s="45">
        <v>42.116219109999882</v>
      </c>
      <c r="I159" s="45">
        <v>41.455664509999963</v>
      </c>
      <c r="J159" s="45">
        <v>28.149632999999863</v>
      </c>
      <c r="K159" s="45">
        <v>33.169889439999871</v>
      </c>
      <c r="L159" s="56"/>
      <c r="M159" s="56"/>
      <c r="N159" s="56"/>
      <c r="P159" s="19"/>
      <c r="Q159"/>
      <c r="R159"/>
    </row>
    <row r="160" spans="1:18">
      <c r="A160" s="44" t="s">
        <v>4</v>
      </c>
      <c r="B160" s="45">
        <v>781.94156865999878</v>
      </c>
      <c r="C160" s="45">
        <v>548.59767228999988</v>
      </c>
      <c r="D160" s="45">
        <v>543.91832316999898</v>
      </c>
      <c r="E160" s="45">
        <v>549.97799122999834</v>
      </c>
      <c r="F160" s="45">
        <v>833.95916693000197</v>
      </c>
      <c r="G160" s="45">
        <v>683.92459588999714</v>
      </c>
      <c r="H160" s="45">
        <v>749.43618208000066</v>
      </c>
      <c r="I160" s="45">
        <v>693.5889622000002</v>
      </c>
      <c r="J160" s="45">
        <v>899.41846706999934</v>
      </c>
      <c r="K160" s="45">
        <v>867.58055156999865</v>
      </c>
      <c r="L160" s="56"/>
      <c r="M160" s="56"/>
      <c r="N160" s="56"/>
      <c r="P160" s="19"/>
      <c r="Q160"/>
      <c r="R160"/>
    </row>
    <row r="161" spans="1:18">
      <c r="A161" s="44" t="s">
        <v>5</v>
      </c>
      <c r="B161" s="45">
        <v>30.895674379999722</v>
      </c>
      <c r="C161" s="45">
        <v>34.310852739999973</v>
      </c>
      <c r="D161" s="45">
        <v>34.783120309999987</v>
      </c>
      <c r="E161" s="45">
        <v>33.566538719999997</v>
      </c>
      <c r="F161" s="45">
        <v>36.269939709999704</v>
      </c>
      <c r="G161" s="45">
        <v>36.707522299999965</v>
      </c>
      <c r="H161" s="45">
        <v>39.692078860000017</v>
      </c>
      <c r="I161" s="45">
        <v>35.446317250000142</v>
      </c>
      <c r="J161" s="45">
        <v>46.882058800000046</v>
      </c>
      <c r="K161" s="45">
        <v>52.151200959999287</v>
      </c>
      <c r="L161" s="56"/>
      <c r="M161" s="56"/>
      <c r="N161" s="56"/>
      <c r="P161" s="19"/>
      <c r="Q161"/>
      <c r="R161"/>
    </row>
    <row r="162" spans="1:18">
      <c r="A162" s="44" t="s">
        <v>6</v>
      </c>
      <c r="B162" s="45">
        <v>137.15766528999981</v>
      </c>
      <c r="C162" s="45">
        <v>175.30470648999625</v>
      </c>
      <c r="D162" s="45">
        <v>220.12136218999584</v>
      </c>
      <c r="E162" s="45">
        <v>203.14562474999815</v>
      </c>
      <c r="F162" s="45">
        <v>182.38835015999791</v>
      </c>
      <c r="G162" s="45">
        <v>154.41761151999822</v>
      </c>
      <c r="H162" s="45">
        <v>154.51138754999954</v>
      </c>
      <c r="I162" s="45">
        <v>99.741152190000719</v>
      </c>
      <c r="J162" s="45">
        <v>171.20223333999991</v>
      </c>
      <c r="K162" s="45">
        <v>208.06867173999834</v>
      </c>
      <c r="L162" s="56"/>
      <c r="M162" s="56"/>
      <c r="N162" s="56"/>
      <c r="P162" s="19"/>
      <c r="Q162"/>
      <c r="R162"/>
    </row>
    <row r="163" spans="1:18">
      <c r="A163" s="47" t="s">
        <v>26</v>
      </c>
      <c r="B163" s="48">
        <f t="shared" ref="B163:J163" si="60">SUM(B155:B162)</f>
        <v>1208.93801211</v>
      </c>
      <c r="C163" s="48">
        <f t="shared" si="60"/>
        <v>996.500891459998</v>
      </c>
      <c r="D163" s="48">
        <f t="shared" si="60"/>
        <v>1082.3077850199943</v>
      </c>
      <c r="E163" s="48">
        <f t="shared" si="60"/>
        <v>1082.6109537299956</v>
      </c>
      <c r="F163" s="48">
        <f t="shared" si="60"/>
        <v>1347.86370515</v>
      </c>
      <c r="G163" s="48">
        <f t="shared" si="60"/>
        <v>1177.4791851599925</v>
      </c>
      <c r="H163" s="48">
        <f t="shared" si="60"/>
        <v>1232.6228655499981</v>
      </c>
      <c r="I163" s="48">
        <f t="shared" si="60"/>
        <v>1070.919726840001</v>
      </c>
      <c r="J163" s="48">
        <f t="shared" si="60"/>
        <v>1409.1265078799984</v>
      </c>
      <c r="K163" s="48">
        <f t="shared" ref="K163" si="61">SUM(K155:K162)</f>
        <v>1443.6105020399953</v>
      </c>
      <c r="L163" s="56"/>
      <c r="M163" s="56"/>
      <c r="N163" s="56"/>
      <c r="P163" s="19"/>
      <c r="Q163"/>
      <c r="R163"/>
    </row>
    <row r="164" spans="1:18">
      <c r="A164" s="61"/>
      <c r="B164" s="56"/>
      <c r="C164" s="56"/>
      <c r="D164" s="56"/>
      <c r="E164" s="56"/>
      <c r="F164" s="56"/>
      <c r="G164" s="56"/>
      <c r="H164" s="56"/>
      <c r="I164" s="56"/>
      <c r="J164" s="56"/>
      <c r="K164" s="56"/>
      <c r="L164" s="56"/>
      <c r="M164" s="61"/>
      <c r="N164" s="61"/>
      <c r="O164" s="19"/>
      <c r="P164" s="19"/>
      <c r="Q164"/>
      <c r="R164"/>
    </row>
    <row r="165" spans="1:18">
      <c r="A165" s="61"/>
      <c r="B165" s="18"/>
      <c r="C165" s="18"/>
      <c r="D165" s="18"/>
      <c r="E165" s="18"/>
      <c r="F165" s="18"/>
      <c r="G165" s="18"/>
      <c r="H165" s="18"/>
      <c r="I165" s="18"/>
      <c r="J165" s="18"/>
      <c r="K165" s="18"/>
      <c r="L165" s="56"/>
      <c r="M165" s="61"/>
      <c r="N165" s="61"/>
      <c r="O165" s="19"/>
      <c r="P165" s="19"/>
      <c r="Q165"/>
      <c r="R165"/>
    </row>
    <row r="166" spans="1:18">
      <c r="A166" s="65" t="s">
        <v>43</v>
      </c>
      <c r="B166" s="65"/>
      <c r="C166" s="65"/>
      <c r="D166" s="65"/>
      <c r="E166" s="65"/>
      <c r="F166" s="65"/>
      <c r="G166" s="56"/>
      <c r="H166" s="56"/>
      <c r="I166" s="56"/>
      <c r="J166" s="56"/>
      <c r="K166" s="56"/>
      <c r="L166" s="56"/>
      <c r="M166" s="61"/>
      <c r="N166" s="61"/>
      <c r="O166" s="19"/>
      <c r="P166" s="19"/>
      <c r="Q166"/>
      <c r="R166"/>
    </row>
    <row r="167" spans="1:18">
      <c r="A167" s="59"/>
      <c r="B167" s="59"/>
      <c r="C167" s="59"/>
      <c r="D167" s="59"/>
      <c r="E167" s="59"/>
      <c r="F167" s="59"/>
      <c r="G167" s="56"/>
      <c r="H167" s="56"/>
      <c r="I167" s="56"/>
      <c r="J167" s="56"/>
      <c r="K167" s="56"/>
      <c r="L167" s="56"/>
      <c r="M167" s="61"/>
      <c r="N167" s="61"/>
      <c r="O167" s="19"/>
      <c r="P167" s="19"/>
      <c r="Q167"/>
      <c r="R167"/>
    </row>
    <row r="168" spans="1:18">
      <c r="A168" s="47" t="s">
        <v>8</v>
      </c>
      <c r="B168" s="48">
        <f>+B140</f>
        <v>2013</v>
      </c>
      <c r="C168" s="48">
        <f t="shared" ref="C168:K168" si="62">+C140</f>
        <v>2014</v>
      </c>
      <c r="D168" s="48">
        <f t="shared" si="62"/>
        <v>2015</v>
      </c>
      <c r="E168" s="48">
        <f t="shared" si="62"/>
        <v>2016</v>
      </c>
      <c r="F168" s="48">
        <f t="shared" si="62"/>
        <v>2017</v>
      </c>
      <c r="G168" s="48">
        <f t="shared" si="62"/>
        <v>2018</v>
      </c>
      <c r="H168" s="48">
        <f t="shared" si="62"/>
        <v>2019</v>
      </c>
      <c r="I168" s="48">
        <f t="shared" si="62"/>
        <v>2020</v>
      </c>
      <c r="J168" s="48">
        <f t="shared" si="62"/>
        <v>2021</v>
      </c>
      <c r="K168" s="48">
        <f t="shared" si="62"/>
        <v>2022</v>
      </c>
      <c r="L168" s="56"/>
      <c r="M168" s="56"/>
      <c r="N168" s="56"/>
      <c r="P168" s="19"/>
      <c r="Q168"/>
      <c r="R168"/>
    </row>
    <row r="169" spans="1:18">
      <c r="A169" s="44" t="s">
        <v>99</v>
      </c>
      <c r="B169" s="45">
        <v>505.69689041100014</v>
      </c>
      <c r="C169" s="45">
        <v>618.53847498899961</v>
      </c>
      <c r="D169" s="45">
        <v>830.69080396599907</v>
      </c>
      <c r="E169" s="45">
        <v>1079.5649485090044</v>
      </c>
      <c r="F169" s="45">
        <v>1937.2541615439991</v>
      </c>
      <c r="G169" s="45">
        <v>2429.954145322989</v>
      </c>
      <c r="H169" s="45">
        <v>2296.4023950589967</v>
      </c>
      <c r="I169" s="45">
        <v>1973.7211416160003</v>
      </c>
      <c r="J169" s="45">
        <v>2567.2251575630012</v>
      </c>
      <c r="K169" s="45">
        <v>2940.9232568159991</v>
      </c>
      <c r="L169" s="56"/>
      <c r="M169" s="56"/>
      <c r="N169" s="56"/>
      <c r="P169" s="19"/>
      <c r="Q169"/>
      <c r="R169"/>
    </row>
    <row r="170" spans="1:18">
      <c r="A170" s="44" t="s">
        <v>9</v>
      </c>
      <c r="B170" s="45">
        <v>176.91704233400012</v>
      </c>
      <c r="C170" s="45">
        <v>161.90752565099967</v>
      </c>
      <c r="D170" s="45">
        <v>226.35616513500037</v>
      </c>
      <c r="E170" s="45">
        <v>402.83057084100039</v>
      </c>
      <c r="F170" s="45">
        <v>564.48543547800068</v>
      </c>
      <c r="G170" s="45">
        <v>387.88739464700097</v>
      </c>
      <c r="H170" s="45">
        <v>225.37286573999972</v>
      </c>
      <c r="I170" s="45">
        <v>229.10923274399997</v>
      </c>
      <c r="J170" s="45">
        <v>412.88693909400018</v>
      </c>
      <c r="K170" s="45">
        <v>1080.3500214419983</v>
      </c>
      <c r="L170" s="56"/>
      <c r="M170" s="56"/>
      <c r="N170" s="56"/>
      <c r="P170" s="19"/>
      <c r="Q170"/>
      <c r="R170"/>
    </row>
    <row r="171" spans="1:18">
      <c r="A171" s="44" t="s">
        <v>10</v>
      </c>
      <c r="B171" s="45">
        <v>331.19330051699956</v>
      </c>
      <c r="C171" s="45">
        <v>290.05398751399997</v>
      </c>
      <c r="D171" s="45">
        <v>497.837826108</v>
      </c>
      <c r="E171" s="45">
        <v>554.56057358599992</v>
      </c>
      <c r="F171" s="45">
        <v>712.26439726399769</v>
      </c>
      <c r="G171" s="45">
        <v>687.0798215440002</v>
      </c>
      <c r="H171" s="45">
        <v>819.77603140700114</v>
      </c>
      <c r="I171" s="45">
        <v>517.14994449600113</v>
      </c>
      <c r="J171" s="45">
        <v>1609.6181543470034</v>
      </c>
      <c r="K171" s="45">
        <v>2493.4415616210053</v>
      </c>
      <c r="L171" s="56"/>
      <c r="M171" s="56"/>
      <c r="N171" s="56"/>
      <c r="P171" s="19"/>
      <c r="Q171"/>
      <c r="R171"/>
    </row>
    <row r="172" spans="1:18">
      <c r="A172" s="44" t="s">
        <v>11</v>
      </c>
      <c r="B172" s="45">
        <v>118.55009542200001</v>
      </c>
      <c r="C172" s="45">
        <v>181.42174531399991</v>
      </c>
      <c r="D172" s="45">
        <v>362.07120929499968</v>
      </c>
      <c r="E172" s="45">
        <v>289.81580600400048</v>
      </c>
      <c r="F172" s="45">
        <v>295.75515847999998</v>
      </c>
      <c r="G172" s="45">
        <v>270.1656940590002</v>
      </c>
      <c r="H172" s="45">
        <v>284.71185125799985</v>
      </c>
      <c r="I172" s="45">
        <v>302.02308231099977</v>
      </c>
      <c r="J172" s="45">
        <v>414.49160943099963</v>
      </c>
      <c r="K172" s="45">
        <v>472.0972309579995</v>
      </c>
      <c r="L172" s="56"/>
      <c r="M172" s="56"/>
      <c r="N172" s="56"/>
      <c r="P172" s="19"/>
      <c r="Q172"/>
      <c r="R172"/>
    </row>
    <row r="173" spans="1:18">
      <c r="A173" s="44" t="s">
        <v>12</v>
      </c>
      <c r="B173" s="45">
        <v>388.78024691100046</v>
      </c>
      <c r="C173" s="45">
        <v>679.42905352000037</v>
      </c>
      <c r="D173" s="45">
        <v>658.64562382999975</v>
      </c>
      <c r="E173" s="45">
        <v>675.89110041799961</v>
      </c>
      <c r="F173" s="45">
        <v>599.07998091599984</v>
      </c>
      <c r="G173" s="45">
        <v>1003.0479104719988</v>
      </c>
      <c r="H173" s="45">
        <v>1056.8946119569989</v>
      </c>
      <c r="I173" s="45">
        <v>366.53640485700026</v>
      </c>
      <c r="J173" s="45">
        <v>981.96819052199942</v>
      </c>
      <c r="K173" s="45">
        <v>2458.4734699639994</v>
      </c>
      <c r="L173" s="56"/>
      <c r="M173" s="56"/>
      <c r="N173" s="56"/>
      <c r="P173" s="19"/>
      <c r="Q173"/>
      <c r="R173"/>
    </row>
    <row r="174" spans="1:18">
      <c r="A174" s="44" t="s">
        <v>13</v>
      </c>
      <c r="B174" s="45">
        <v>74.85888097099992</v>
      </c>
      <c r="C174" s="45">
        <v>76.472950662999935</v>
      </c>
      <c r="D174" s="45">
        <v>91.612773672999907</v>
      </c>
      <c r="E174" s="45">
        <v>116.62691283000008</v>
      </c>
      <c r="F174" s="45">
        <v>304.26526167399999</v>
      </c>
      <c r="G174" s="45">
        <v>449.51508171199993</v>
      </c>
      <c r="H174" s="45">
        <v>458.58856429400004</v>
      </c>
      <c r="I174" s="45">
        <v>415.6814498789999</v>
      </c>
      <c r="J174" s="45">
        <v>153.45662007099986</v>
      </c>
      <c r="K174" s="45">
        <v>193.24225019399984</v>
      </c>
      <c r="L174" s="56"/>
      <c r="M174" s="56"/>
      <c r="N174" s="56"/>
      <c r="P174" s="19"/>
      <c r="Q174"/>
      <c r="R174"/>
    </row>
    <row r="175" spans="1:18">
      <c r="A175" s="44" t="s">
        <v>14</v>
      </c>
      <c r="B175" s="45">
        <v>287.59203385900025</v>
      </c>
      <c r="C175" s="45">
        <v>342.28628993299884</v>
      </c>
      <c r="D175" s="45">
        <v>382.14308131199937</v>
      </c>
      <c r="E175" s="45">
        <v>489.86416253000056</v>
      </c>
      <c r="F175" s="45">
        <v>559.01242323599922</v>
      </c>
      <c r="G175" s="45">
        <v>620.05922770999916</v>
      </c>
      <c r="H175" s="45">
        <v>525.62036839999917</v>
      </c>
      <c r="I175" s="45">
        <v>319.66617625899937</v>
      </c>
      <c r="J175" s="45">
        <v>509.21969553000213</v>
      </c>
      <c r="K175" s="45">
        <v>690.50747438700273</v>
      </c>
      <c r="L175" s="56"/>
      <c r="M175" s="56"/>
      <c r="N175" s="56"/>
      <c r="P175" s="19"/>
      <c r="Q175"/>
      <c r="R175"/>
    </row>
    <row r="176" spans="1:18">
      <c r="A176" s="44" t="s">
        <v>15</v>
      </c>
      <c r="B176" s="45">
        <v>2031.4632161540023</v>
      </c>
      <c r="C176" s="45">
        <v>2600.4893341600073</v>
      </c>
      <c r="D176" s="45">
        <v>2794.3798914349823</v>
      </c>
      <c r="E176" s="45">
        <v>3235.0568742310147</v>
      </c>
      <c r="F176" s="45">
        <v>3792.4010948689665</v>
      </c>
      <c r="G176" s="45">
        <v>3947.7077456200363</v>
      </c>
      <c r="H176" s="45">
        <v>3588.0674458179915</v>
      </c>
      <c r="I176" s="45">
        <v>3056.5487615209922</v>
      </c>
      <c r="J176" s="45">
        <v>3508.4955126939944</v>
      </c>
      <c r="K176" s="45">
        <v>4158.2247689610094</v>
      </c>
      <c r="L176" s="56"/>
      <c r="M176" s="56"/>
      <c r="N176" s="56"/>
      <c r="P176" s="19"/>
      <c r="Q176"/>
      <c r="R176"/>
    </row>
    <row r="177" spans="1:18">
      <c r="A177" s="44" t="s">
        <v>6</v>
      </c>
      <c r="B177" s="45">
        <v>204.32293201599984</v>
      </c>
      <c r="C177" s="45">
        <v>240.03427302299994</v>
      </c>
      <c r="D177" s="45">
        <v>244.19846992000123</v>
      </c>
      <c r="E177" s="45">
        <v>260.16815739099997</v>
      </c>
      <c r="F177" s="45">
        <v>298.77062514699924</v>
      </c>
      <c r="G177" s="45">
        <v>489.076395700999</v>
      </c>
      <c r="H177" s="45">
        <v>432.43809643899789</v>
      </c>
      <c r="I177" s="45">
        <v>375.31117540800113</v>
      </c>
      <c r="J177" s="45">
        <v>400.79350943999805</v>
      </c>
      <c r="K177" s="45">
        <v>504.42041568399975</v>
      </c>
      <c r="L177" s="56"/>
      <c r="M177" s="56"/>
      <c r="N177" s="56"/>
      <c r="P177" s="19"/>
      <c r="Q177"/>
      <c r="R177"/>
    </row>
    <row r="178" spans="1:18">
      <c r="A178" s="47" t="s">
        <v>26</v>
      </c>
      <c r="B178" s="48">
        <f t="shared" ref="B178:G178" si="63">SUM(B169:B177)</f>
        <v>4119.3746385950026</v>
      </c>
      <c r="C178" s="48">
        <f t="shared" si="63"/>
        <v>5190.6336347670049</v>
      </c>
      <c r="D178" s="48">
        <f t="shared" si="63"/>
        <v>6087.9358446739816</v>
      </c>
      <c r="E178" s="48">
        <f t="shared" si="63"/>
        <v>7104.3791063400195</v>
      </c>
      <c r="F178" s="48">
        <f t="shared" si="63"/>
        <v>9063.2885386079615</v>
      </c>
      <c r="G178" s="48">
        <f t="shared" si="63"/>
        <v>10284.493416788024</v>
      </c>
      <c r="H178" s="48">
        <f>SUM(H169:H177)</f>
        <v>9687.872230371986</v>
      </c>
      <c r="I178" s="48">
        <f t="shared" ref="I178:J178" si="64">SUM(I169:I177)</f>
        <v>7555.7473690909947</v>
      </c>
      <c r="J178" s="48">
        <f t="shared" si="64"/>
        <v>10558.155388691997</v>
      </c>
      <c r="K178" s="48">
        <f t="shared" ref="K178" si="65">SUM(K169:K177)</f>
        <v>14991.680450027014</v>
      </c>
      <c r="L178" s="56"/>
      <c r="M178" s="56"/>
      <c r="N178" s="56"/>
      <c r="P178" s="19"/>
      <c r="Q178"/>
      <c r="R178"/>
    </row>
    <row r="179" spans="1:18">
      <c r="A179" s="61"/>
      <c r="B179" s="56"/>
      <c r="C179" s="56"/>
      <c r="D179" s="56"/>
      <c r="E179" s="56"/>
      <c r="F179" s="56"/>
      <c r="G179" s="56"/>
      <c r="H179" s="56"/>
      <c r="I179" s="56"/>
      <c r="J179" s="56"/>
      <c r="K179" s="56"/>
      <c r="L179" s="56"/>
      <c r="M179" s="61"/>
      <c r="N179" s="61"/>
      <c r="O179" s="19"/>
      <c r="P179" s="19"/>
      <c r="Q179"/>
      <c r="R179"/>
    </row>
    <row r="180" spans="1:18">
      <c r="A180" s="61"/>
      <c r="B180" s="56"/>
      <c r="C180" s="56"/>
      <c r="D180" s="56"/>
      <c r="E180" s="56"/>
      <c r="F180" s="56"/>
      <c r="G180" s="56"/>
      <c r="H180" s="56"/>
      <c r="I180" s="56"/>
      <c r="J180" s="56"/>
      <c r="K180" s="56"/>
      <c r="L180" s="56"/>
      <c r="M180" s="61"/>
      <c r="N180" s="61"/>
      <c r="O180" s="19"/>
      <c r="P180" s="19"/>
      <c r="Q180"/>
      <c r="R180"/>
    </row>
    <row r="181" spans="1:18">
      <c r="A181" s="65" t="s">
        <v>44</v>
      </c>
      <c r="B181" s="65"/>
      <c r="C181" s="65"/>
      <c r="D181" s="65"/>
      <c r="E181" s="65"/>
      <c r="F181" s="65"/>
      <c r="G181" s="56"/>
      <c r="H181" s="56"/>
      <c r="I181" s="56"/>
      <c r="J181" s="56"/>
      <c r="K181" s="56"/>
      <c r="L181" s="56"/>
      <c r="M181" s="61"/>
      <c r="N181" s="61"/>
      <c r="O181" s="19"/>
      <c r="P181" s="19"/>
      <c r="Q181"/>
      <c r="R181"/>
    </row>
    <row r="182" spans="1:18">
      <c r="A182" s="61"/>
      <c r="B182" s="56"/>
      <c r="C182" s="56"/>
      <c r="D182" s="56"/>
      <c r="E182" s="56"/>
      <c r="F182" s="56"/>
      <c r="G182" s="56"/>
      <c r="H182" s="56"/>
      <c r="I182" s="56"/>
      <c r="J182" s="56"/>
      <c r="K182" s="56"/>
      <c r="L182" s="56"/>
      <c r="M182" s="61"/>
      <c r="N182" s="61"/>
      <c r="O182" s="19"/>
      <c r="P182" s="19"/>
      <c r="Q182"/>
      <c r="R182"/>
    </row>
    <row r="183" spans="1:18">
      <c r="A183" s="47" t="s">
        <v>8</v>
      </c>
      <c r="B183" s="48">
        <f>+B140</f>
        <v>2013</v>
      </c>
      <c r="C183" s="48">
        <f t="shared" ref="C183:K183" si="66">+C140</f>
        <v>2014</v>
      </c>
      <c r="D183" s="48">
        <f t="shared" si="66"/>
        <v>2015</v>
      </c>
      <c r="E183" s="48">
        <f t="shared" si="66"/>
        <v>2016</v>
      </c>
      <c r="F183" s="48">
        <f t="shared" si="66"/>
        <v>2017</v>
      </c>
      <c r="G183" s="48">
        <f t="shared" si="66"/>
        <v>2018</v>
      </c>
      <c r="H183" s="48">
        <f t="shared" si="66"/>
        <v>2019</v>
      </c>
      <c r="I183" s="48">
        <f t="shared" si="66"/>
        <v>2020</v>
      </c>
      <c r="J183" s="48">
        <f t="shared" si="66"/>
        <v>2021</v>
      </c>
      <c r="K183" s="48">
        <f t="shared" si="66"/>
        <v>2022</v>
      </c>
      <c r="L183" s="56"/>
      <c r="M183" s="56"/>
      <c r="N183" s="56"/>
      <c r="P183" s="19"/>
      <c r="Q183"/>
      <c r="R183"/>
    </row>
    <row r="184" spans="1:18">
      <c r="A184" s="44" t="s">
        <v>99</v>
      </c>
      <c r="B184" s="45">
        <v>516.28165130999719</v>
      </c>
      <c r="C184" s="45">
        <v>328.24726445999892</v>
      </c>
      <c r="D184" s="45">
        <v>197.07862918999948</v>
      </c>
      <c r="E184" s="45">
        <v>253.62755807999892</v>
      </c>
      <c r="F184" s="45">
        <v>436.2593982899993</v>
      </c>
      <c r="G184" s="45">
        <v>378.75490610999765</v>
      </c>
      <c r="H184" s="45">
        <v>482.03211451999732</v>
      </c>
      <c r="I184" s="45">
        <v>442.10917990999889</v>
      </c>
      <c r="J184" s="45">
        <v>651.96640803999617</v>
      </c>
      <c r="K184" s="45">
        <v>558.20865940999761</v>
      </c>
      <c r="L184" s="56"/>
      <c r="M184" s="56"/>
      <c r="N184" s="56"/>
      <c r="P184" s="19"/>
      <c r="Q184"/>
      <c r="R184"/>
    </row>
    <row r="185" spans="1:18">
      <c r="A185" s="44" t="s">
        <v>9</v>
      </c>
      <c r="B185" s="45">
        <v>50.426946409999914</v>
      </c>
      <c r="C185" s="45">
        <v>63.569670759999958</v>
      </c>
      <c r="D185" s="45">
        <v>107.53940921000019</v>
      </c>
      <c r="E185" s="45">
        <v>130.94989054000041</v>
      </c>
      <c r="F185" s="45">
        <v>112.53017437000025</v>
      </c>
      <c r="G185" s="45">
        <v>72.579160390000027</v>
      </c>
      <c r="H185" s="45">
        <v>73.747645619999886</v>
      </c>
      <c r="I185" s="45">
        <v>64.026555059999865</v>
      </c>
      <c r="J185" s="45">
        <v>97.88705965000004</v>
      </c>
      <c r="K185" s="45">
        <v>117.21536450999976</v>
      </c>
      <c r="L185" s="56"/>
      <c r="M185" s="56"/>
      <c r="N185" s="56"/>
      <c r="P185" s="19"/>
      <c r="Q185"/>
      <c r="R185"/>
    </row>
    <row r="186" spans="1:18">
      <c r="A186" s="44" t="s">
        <v>10</v>
      </c>
      <c r="B186" s="45">
        <v>155.65427553000055</v>
      </c>
      <c r="C186" s="45">
        <v>178.2754203200013</v>
      </c>
      <c r="D186" s="45">
        <v>266.80427204000085</v>
      </c>
      <c r="E186" s="45">
        <v>175.22487041000045</v>
      </c>
      <c r="F186" s="45">
        <v>334.82947227000005</v>
      </c>
      <c r="G186" s="45">
        <v>241.77537050999936</v>
      </c>
      <c r="H186" s="45">
        <v>239.4733080899997</v>
      </c>
      <c r="I186" s="45">
        <v>250.13818011000063</v>
      </c>
      <c r="J186" s="45">
        <v>226.89806156999973</v>
      </c>
      <c r="K186" s="45">
        <v>286.72571214999869</v>
      </c>
      <c r="L186" s="56"/>
      <c r="M186" s="56"/>
      <c r="N186" s="56"/>
      <c r="P186" s="19"/>
      <c r="Q186"/>
      <c r="R186"/>
    </row>
    <row r="187" spans="1:18">
      <c r="A187" s="44" t="s">
        <v>11</v>
      </c>
      <c r="B187" s="45">
        <v>25.984550289999913</v>
      </c>
      <c r="C187" s="45">
        <v>34.784388869999901</v>
      </c>
      <c r="D187" s="45">
        <v>54.039840270000248</v>
      </c>
      <c r="E187" s="45">
        <v>63.804282120000167</v>
      </c>
      <c r="F187" s="45">
        <v>39.293242409999955</v>
      </c>
      <c r="G187" s="45">
        <v>82.296918510000097</v>
      </c>
      <c r="H187" s="45">
        <v>57.043091890000305</v>
      </c>
      <c r="I187" s="45">
        <v>43.996680939999941</v>
      </c>
      <c r="J187" s="45">
        <v>69.269098540000329</v>
      </c>
      <c r="K187" s="45">
        <v>67.736118900000164</v>
      </c>
      <c r="L187" s="56"/>
      <c r="M187" s="56"/>
      <c r="N187" s="56"/>
      <c r="P187" s="19"/>
      <c r="Q187"/>
      <c r="R187"/>
    </row>
    <row r="188" spans="1:18">
      <c r="A188" s="44" t="s">
        <v>12</v>
      </c>
      <c r="B188" s="45">
        <v>12.721513789999955</v>
      </c>
      <c r="C188" s="45">
        <v>18.223609429999929</v>
      </c>
      <c r="D188" s="45">
        <v>32.343857699999937</v>
      </c>
      <c r="E188" s="45">
        <v>26.561108149999978</v>
      </c>
      <c r="F188" s="45">
        <v>20.657040299999963</v>
      </c>
      <c r="G188" s="45">
        <v>21.952948239999944</v>
      </c>
      <c r="H188" s="45">
        <v>22.20534776999996</v>
      </c>
      <c r="I188" s="45">
        <v>7.9976083500000046</v>
      </c>
      <c r="J188" s="45">
        <v>14.355766969999957</v>
      </c>
      <c r="K188" s="45">
        <v>26.880171739999938</v>
      </c>
      <c r="L188" s="56"/>
      <c r="M188" s="56"/>
      <c r="N188" s="56"/>
      <c r="P188" s="19"/>
      <c r="Q188"/>
      <c r="R188"/>
    </row>
    <row r="189" spans="1:18">
      <c r="A189" s="44" t="s">
        <v>13</v>
      </c>
      <c r="B189" s="45">
        <v>23.227970799999987</v>
      </c>
      <c r="C189" s="45">
        <v>23.959897139999992</v>
      </c>
      <c r="D189" s="45">
        <v>29.442451200000011</v>
      </c>
      <c r="E189" s="45">
        <v>17.323684519999983</v>
      </c>
      <c r="F189" s="45">
        <v>29.040152259999978</v>
      </c>
      <c r="G189" s="45">
        <v>23.463928039999985</v>
      </c>
      <c r="H189" s="45">
        <v>23.452773249999971</v>
      </c>
      <c r="I189" s="45">
        <v>30.698713089999885</v>
      </c>
      <c r="J189" s="45">
        <v>40.947094819999961</v>
      </c>
      <c r="K189" s="45">
        <v>37.171092109999911</v>
      </c>
      <c r="L189" s="56"/>
      <c r="M189" s="56"/>
      <c r="N189" s="56"/>
      <c r="P189" s="19"/>
      <c r="Q189"/>
      <c r="R189"/>
    </row>
    <row r="190" spans="1:18">
      <c r="A190" s="44" t="s">
        <v>14</v>
      </c>
      <c r="B190" s="45">
        <v>162.55523311999954</v>
      </c>
      <c r="C190" s="45">
        <v>113.70367236999995</v>
      </c>
      <c r="D190" s="45">
        <v>130.46920352000012</v>
      </c>
      <c r="E190" s="45">
        <v>174.35011926999954</v>
      </c>
      <c r="F190" s="45">
        <v>145.6106719200005</v>
      </c>
      <c r="G190" s="45">
        <v>117.64379110000012</v>
      </c>
      <c r="H190" s="45">
        <v>105.16726702000044</v>
      </c>
      <c r="I190" s="45">
        <v>57.26230286000019</v>
      </c>
      <c r="J190" s="45">
        <v>127.73849234000015</v>
      </c>
      <c r="K190" s="45">
        <v>136.91747177000002</v>
      </c>
      <c r="L190" s="56"/>
      <c r="M190" s="56"/>
      <c r="N190" s="56"/>
      <c r="P190" s="19"/>
      <c r="Q190"/>
      <c r="R190"/>
    </row>
    <row r="191" spans="1:18">
      <c r="A191" s="44" t="s">
        <v>15</v>
      </c>
      <c r="B191" s="45">
        <v>192.1185962099967</v>
      </c>
      <c r="C191" s="45">
        <v>146.72253015999974</v>
      </c>
      <c r="D191" s="45">
        <v>141.89900474999936</v>
      </c>
      <c r="E191" s="45">
        <v>138.10905892999915</v>
      </c>
      <c r="F191" s="45">
        <v>131.33249129999956</v>
      </c>
      <c r="G191" s="45">
        <v>128.1562899000005</v>
      </c>
      <c r="H191" s="45">
        <v>135.20900404999992</v>
      </c>
      <c r="I191" s="45">
        <v>103.80269741000146</v>
      </c>
      <c r="J191" s="45">
        <v>117.85297438999999</v>
      </c>
      <c r="K191" s="45">
        <v>140.3687431400013</v>
      </c>
      <c r="L191" s="56"/>
      <c r="M191" s="56"/>
      <c r="N191" s="56"/>
      <c r="P191" s="19"/>
      <c r="Q191"/>
      <c r="R191"/>
    </row>
    <row r="192" spans="1:18">
      <c r="A192" s="44" t="s">
        <v>6</v>
      </c>
      <c r="B192" s="45">
        <v>69.967274650000647</v>
      </c>
      <c r="C192" s="45">
        <v>89.01443795000182</v>
      </c>
      <c r="D192" s="45">
        <v>122.69111714000118</v>
      </c>
      <c r="E192" s="45">
        <v>102.66038171000002</v>
      </c>
      <c r="F192" s="45">
        <v>98.311062029999974</v>
      </c>
      <c r="G192" s="45">
        <v>110.85587235999999</v>
      </c>
      <c r="H192" s="45">
        <v>94.292313340000419</v>
      </c>
      <c r="I192" s="45">
        <v>70.887809110000688</v>
      </c>
      <c r="J192" s="45">
        <v>62.211551560000878</v>
      </c>
      <c r="K192" s="45">
        <v>72.387168310000675</v>
      </c>
      <c r="L192" s="56"/>
      <c r="M192" s="56"/>
      <c r="N192" s="56"/>
      <c r="P192" s="19"/>
      <c r="Q192"/>
      <c r="R192"/>
    </row>
    <row r="193" spans="1:18">
      <c r="A193" s="47" t="s">
        <v>26</v>
      </c>
      <c r="B193" s="48">
        <f t="shared" ref="B193:J193" si="67">SUM(B184:B192)</f>
        <v>1208.9380121099944</v>
      </c>
      <c r="C193" s="48">
        <f t="shared" si="67"/>
        <v>996.50089146000141</v>
      </c>
      <c r="D193" s="48">
        <f t="shared" si="67"/>
        <v>1082.3077850200013</v>
      </c>
      <c r="E193" s="48">
        <f t="shared" si="67"/>
        <v>1082.6109537299988</v>
      </c>
      <c r="F193" s="48">
        <f t="shared" si="67"/>
        <v>1347.8637051499995</v>
      </c>
      <c r="G193" s="48">
        <f t="shared" si="67"/>
        <v>1177.4791851599975</v>
      </c>
      <c r="H193" s="48">
        <f t="shared" si="67"/>
        <v>1232.6228655499979</v>
      </c>
      <c r="I193" s="48">
        <f t="shared" si="67"/>
        <v>1070.9197268400014</v>
      </c>
      <c r="J193" s="48">
        <f t="shared" si="67"/>
        <v>1409.1265078799975</v>
      </c>
      <c r="K193" s="48">
        <f t="shared" ref="K193" si="68">SUM(K184:K192)</f>
        <v>1443.6105020399982</v>
      </c>
      <c r="L193" s="56"/>
      <c r="M193" s="56"/>
      <c r="N193" s="56"/>
      <c r="P193" s="19"/>
      <c r="Q193"/>
      <c r="R193"/>
    </row>
    <row r="194" spans="1:18">
      <c r="A194" s="61"/>
      <c r="B194" s="56"/>
      <c r="C194" s="56"/>
      <c r="D194" s="56"/>
      <c r="E194" s="56"/>
      <c r="F194" s="56"/>
      <c r="G194" s="56"/>
      <c r="H194" s="56"/>
      <c r="I194" s="56"/>
      <c r="J194" s="56"/>
      <c r="K194" s="56"/>
      <c r="L194" s="56"/>
      <c r="M194" s="61"/>
      <c r="N194" s="61"/>
      <c r="O194" s="19"/>
      <c r="P194" s="19"/>
      <c r="Q194"/>
      <c r="R194"/>
    </row>
    <row r="195" spans="1:18">
      <c r="A195" s="61"/>
      <c r="B195" s="56"/>
      <c r="C195" s="56"/>
      <c r="D195" s="56"/>
      <c r="E195" s="56"/>
      <c r="F195" s="56"/>
      <c r="G195" s="56"/>
      <c r="H195" s="56"/>
      <c r="I195" s="56"/>
      <c r="J195" s="56"/>
      <c r="K195" s="56"/>
      <c r="L195" s="56"/>
      <c r="M195" s="61"/>
      <c r="N195" s="61"/>
      <c r="O195" s="19"/>
      <c r="P195" s="19"/>
      <c r="Q195"/>
      <c r="R195"/>
    </row>
    <row r="196" spans="1:18">
      <c r="A196" s="65" t="s">
        <v>45</v>
      </c>
      <c r="B196" s="65"/>
      <c r="C196" s="65"/>
      <c r="D196" s="65"/>
      <c r="E196" s="65"/>
      <c r="F196" s="65"/>
      <c r="G196" s="56"/>
      <c r="H196" s="56"/>
      <c r="I196" s="56"/>
      <c r="J196" s="56"/>
      <c r="K196" s="56"/>
      <c r="L196" s="56"/>
      <c r="M196" s="61"/>
      <c r="N196" s="61"/>
      <c r="O196" s="19"/>
      <c r="P196" s="19"/>
      <c r="Q196"/>
      <c r="R196"/>
    </row>
    <row r="197" spans="1:18">
      <c r="A197" s="61"/>
      <c r="B197" s="56"/>
      <c r="C197" s="56"/>
      <c r="D197" s="56"/>
      <c r="E197" s="56"/>
      <c r="F197" s="56"/>
      <c r="G197" s="56"/>
      <c r="H197" s="56"/>
      <c r="I197" s="56"/>
      <c r="J197" s="56"/>
      <c r="K197" s="56"/>
      <c r="L197" s="56"/>
      <c r="M197" s="61"/>
      <c r="N197" s="61"/>
      <c r="O197" s="19"/>
      <c r="P197" s="19"/>
      <c r="Q197"/>
      <c r="R197"/>
    </row>
    <row r="198" spans="1:18">
      <c r="A198" s="47" t="s">
        <v>16</v>
      </c>
      <c r="B198" s="48">
        <f>+B140</f>
        <v>2013</v>
      </c>
      <c r="C198" s="48">
        <f t="shared" ref="C198:K198" si="69">+C140</f>
        <v>2014</v>
      </c>
      <c r="D198" s="48">
        <f t="shared" si="69"/>
        <v>2015</v>
      </c>
      <c r="E198" s="48">
        <f t="shared" si="69"/>
        <v>2016</v>
      </c>
      <c r="F198" s="48">
        <f t="shared" si="69"/>
        <v>2017</v>
      </c>
      <c r="G198" s="48">
        <f t="shared" si="69"/>
        <v>2018</v>
      </c>
      <c r="H198" s="48">
        <f t="shared" si="69"/>
        <v>2019</v>
      </c>
      <c r="I198" s="48">
        <f t="shared" si="69"/>
        <v>2020</v>
      </c>
      <c r="J198" s="48">
        <f t="shared" si="69"/>
        <v>2021</v>
      </c>
      <c r="K198" s="48">
        <f t="shared" si="69"/>
        <v>2022</v>
      </c>
      <c r="L198" s="56"/>
      <c r="M198" s="56"/>
      <c r="N198" s="56"/>
      <c r="P198" s="19"/>
      <c r="Q198"/>
      <c r="R198"/>
    </row>
    <row r="199" spans="1:18">
      <c r="A199" s="63" t="s">
        <v>17</v>
      </c>
      <c r="B199" s="45">
        <v>1105.2593637409993</v>
      </c>
      <c r="C199" s="45">
        <v>1021.3218000490021</v>
      </c>
      <c r="D199" s="45">
        <v>958.1948859490011</v>
      </c>
      <c r="E199" s="45">
        <v>1158.9619841909955</v>
      </c>
      <c r="F199" s="45">
        <v>1933.5694748900053</v>
      </c>
      <c r="G199" s="45">
        <v>1900.0113238359943</v>
      </c>
      <c r="H199" s="45">
        <v>1806.5622317349962</v>
      </c>
      <c r="I199" s="45">
        <v>1910.5533467299997</v>
      </c>
      <c r="J199" s="45">
        <v>2736.0150055729782</v>
      </c>
      <c r="K199" s="45">
        <v>3166.7067724630047</v>
      </c>
      <c r="L199" s="56"/>
      <c r="M199" s="56"/>
      <c r="N199" s="56"/>
      <c r="P199" s="19"/>
      <c r="Q199"/>
      <c r="R199"/>
    </row>
    <row r="200" spans="1:18">
      <c r="A200" s="63" t="s">
        <v>18</v>
      </c>
      <c r="B200" s="45">
        <v>1670.7505281659976</v>
      </c>
      <c r="C200" s="45">
        <v>1751.7741407109977</v>
      </c>
      <c r="D200" s="45">
        <v>1441.9230934359989</v>
      </c>
      <c r="E200" s="45">
        <v>1505.4877946439979</v>
      </c>
      <c r="F200" s="45">
        <v>1664.0743374029985</v>
      </c>
      <c r="G200" s="45">
        <v>2265.4529698000006</v>
      </c>
      <c r="H200" s="45">
        <v>2460.5656550899962</v>
      </c>
      <c r="I200" s="45">
        <v>1491.7848681119992</v>
      </c>
      <c r="J200" s="45">
        <v>2607.5075747990008</v>
      </c>
      <c r="K200" s="45">
        <v>4673.6755239040003</v>
      </c>
      <c r="L200" s="56"/>
      <c r="M200" s="56"/>
      <c r="N200" s="56"/>
      <c r="P200" s="19"/>
      <c r="Q200"/>
      <c r="R200"/>
    </row>
    <row r="201" spans="1:18">
      <c r="A201" s="63" t="s">
        <v>19</v>
      </c>
      <c r="B201" s="45">
        <v>1278.2912966410004</v>
      </c>
      <c r="C201" s="45">
        <v>1427.6477428869862</v>
      </c>
      <c r="D201" s="45">
        <v>1738.6931872169978</v>
      </c>
      <c r="E201" s="45">
        <v>1746.1412063770101</v>
      </c>
      <c r="F201" s="45">
        <v>2528.4528029369981</v>
      </c>
      <c r="G201" s="45">
        <v>2660.0110237509848</v>
      </c>
      <c r="H201" s="45">
        <v>2674.2651286569912</v>
      </c>
      <c r="I201" s="45">
        <v>2462.8202421919877</v>
      </c>
      <c r="J201" s="45">
        <v>3087.7769203109842</v>
      </c>
      <c r="K201" s="45">
        <v>3805.6209813579899</v>
      </c>
      <c r="L201" s="56"/>
      <c r="M201" s="56"/>
      <c r="N201" s="56"/>
      <c r="P201" s="19"/>
      <c r="Q201"/>
      <c r="R201"/>
    </row>
    <row r="202" spans="1:18">
      <c r="A202" s="63" t="s">
        <v>20</v>
      </c>
      <c r="B202" s="45">
        <v>1726.4448838599953</v>
      </c>
      <c r="C202" s="45">
        <v>2031.9864834139826</v>
      </c>
      <c r="D202" s="45">
        <v>2409.236373253967</v>
      </c>
      <c r="E202" s="45">
        <v>2563.3108789800344</v>
      </c>
      <c r="F202" s="45">
        <v>2689.0248693850044</v>
      </c>
      <c r="G202" s="45">
        <v>3229.077103922024</v>
      </c>
      <c r="H202" s="45">
        <v>3520.9616655150367</v>
      </c>
      <c r="I202" s="45">
        <v>3041.6540588460316</v>
      </c>
      <c r="J202" s="45">
        <v>4336.4974354039332</v>
      </c>
      <c r="K202" s="45">
        <v>6136.739583041066</v>
      </c>
      <c r="L202" s="56"/>
      <c r="M202" s="56"/>
      <c r="N202" s="56"/>
      <c r="P202" s="19"/>
      <c r="Q202"/>
      <c r="R202"/>
    </row>
    <row r="203" spans="1:18">
      <c r="A203" s="63" t="s">
        <v>21</v>
      </c>
      <c r="B203" s="45">
        <v>1535.5157373830004</v>
      </c>
      <c r="C203" s="45">
        <v>1672.1753919940015</v>
      </c>
      <c r="D203" s="45">
        <v>1896.6131828880093</v>
      </c>
      <c r="E203" s="45">
        <v>2352.5606598790177</v>
      </c>
      <c r="F203" s="45">
        <v>2709.0398293250801</v>
      </c>
      <c r="G203" s="45">
        <v>3237.8525311230414</v>
      </c>
      <c r="H203" s="45">
        <v>3618.7056272889772</v>
      </c>
      <c r="I203" s="45">
        <v>3259.9017896239957</v>
      </c>
      <c r="J203" s="45">
        <v>4028.2268886279303</v>
      </c>
      <c r="K203" s="45">
        <v>5057.7452863110329</v>
      </c>
      <c r="L203" s="56"/>
      <c r="M203" s="56"/>
      <c r="N203" s="56"/>
      <c r="P203" s="19"/>
      <c r="Q203"/>
      <c r="R203"/>
    </row>
    <row r="204" spans="1:18">
      <c r="A204" s="47" t="s">
        <v>27</v>
      </c>
      <c r="B204" s="48">
        <f t="shared" ref="B204:G204" si="70">SUM(B199:B203)</f>
        <v>7316.2618097909935</v>
      </c>
      <c r="C204" s="48">
        <f t="shared" si="70"/>
        <v>7904.9055590549706</v>
      </c>
      <c r="D204" s="48">
        <f t="shared" si="70"/>
        <v>8444.6607227439745</v>
      </c>
      <c r="E204" s="48">
        <f t="shared" si="70"/>
        <v>9326.4625240710557</v>
      </c>
      <c r="F204" s="48">
        <f t="shared" si="70"/>
        <v>11524.161313940087</v>
      </c>
      <c r="G204" s="48">
        <f t="shared" si="70"/>
        <v>13292.404952432044</v>
      </c>
      <c r="H204" s="48">
        <f>SUM(H199:H203)</f>
        <v>14081.060308285996</v>
      </c>
      <c r="I204" s="48">
        <f t="shared" ref="I204:J204" si="71">SUM(I199:I203)</f>
        <v>12166.714305504014</v>
      </c>
      <c r="J204" s="48">
        <f t="shared" si="71"/>
        <v>16796.023824714826</v>
      </c>
      <c r="K204" s="48">
        <f t="shared" ref="K204" si="72">SUM(K199:K203)</f>
        <v>22840.488147077096</v>
      </c>
      <c r="L204" s="56"/>
      <c r="M204" s="56"/>
      <c r="N204" s="56"/>
      <c r="P204" s="19"/>
      <c r="Q204"/>
      <c r="R204"/>
    </row>
    <row r="205" spans="1:18">
      <c r="A205" s="61"/>
      <c r="B205" s="56"/>
      <c r="C205" s="56"/>
      <c r="D205" s="56"/>
      <c r="E205" s="56"/>
      <c r="F205" s="56"/>
      <c r="G205" s="56"/>
      <c r="H205" s="56"/>
      <c r="I205" s="56"/>
      <c r="J205" s="56"/>
      <c r="K205" s="56"/>
      <c r="L205" s="56"/>
      <c r="M205" s="61"/>
      <c r="N205" s="61"/>
      <c r="O205" s="19"/>
      <c r="P205" s="19"/>
      <c r="Q205"/>
      <c r="R205"/>
    </row>
    <row r="206" spans="1:18">
      <c r="A206" s="61"/>
      <c r="B206" s="18"/>
      <c r="C206" s="18"/>
      <c r="D206" s="18"/>
      <c r="E206" s="18"/>
      <c r="F206" s="18"/>
      <c r="G206" s="18"/>
      <c r="H206" s="18"/>
      <c r="I206" s="18"/>
      <c r="J206" s="18"/>
      <c r="K206" s="18"/>
      <c r="L206" s="56"/>
      <c r="M206" s="61"/>
      <c r="N206" s="61"/>
      <c r="O206" s="19"/>
      <c r="P206" s="19"/>
      <c r="Q206"/>
      <c r="R206"/>
    </row>
    <row r="207" spans="1:18">
      <c r="A207" s="65" t="s">
        <v>46</v>
      </c>
      <c r="B207" s="65"/>
      <c r="C207" s="65"/>
      <c r="D207" s="65"/>
      <c r="E207" s="65"/>
      <c r="F207" s="65"/>
      <c r="G207" s="56"/>
      <c r="H207" s="56"/>
      <c r="I207" s="56"/>
      <c r="J207" s="56"/>
      <c r="K207" s="56"/>
      <c r="L207" s="56"/>
      <c r="M207" s="61"/>
      <c r="N207" s="61"/>
      <c r="O207" s="19"/>
      <c r="P207" s="19"/>
      <c r="Q207"/>
      <c r="R207"/>
    </row>
    <row r="208" spans="1:18">
      <c r="A208" s="59"/>
      <c r="B208" s="59"/>
      <c r="C208" s="59"/>
      <c r="D208" s="59"/>
      <c r="E208" s="59"/>
      <c r="F208" s="59"/>
      <c r="G208" s="56"/>
      <c r="H208" s="56"/>
      <c r="I208" s="56"/>
      <c r="J208" s="56"/>
      <c r="K208" s="56"/>
      <c r="L208" s="56"/>
      <c r="M208" s="61"/>
      <c r="N208" s="61"/>
      <c r="O208" s="19"/>
      <c r="P208" s="19"/>
      <c r="Q208"/>
      <c r="R208"/>
    </row>
    <row r="209" spans="1:18">
      <c r="A209" s="47" t="s">
        <v>16</v>
      </c>
      <c r="B209" s="48">
        <f>+B140</f>
        <v>2013</v>
      </c>
      <c r="C209" s="48">
        <f t="shared" ref="C209:K209" si="73">+C140</f>
        <v>2014</v>
      </c>
      <c r="D209" s="48">
        <f t="shared" si="73"/>
        <v>2015</v>
      </c>
      <c r="E209" s="48">
        <f t="shared" si="73"/>
        <v>2016</v>
      </c>
      <c r="F209" s="48">
        <f t="shared" si="73"/>
        <v>2017</v>
      </c>
      <c r="G209" s="48">
        <f t="shared" si="73"/>
        <v>2018</v>
      </c>
      <c r="H209" s="48">
        <f t="shared" si="73"/>
        <v>2019</v>
      </c>
      <c r="I209" s="48">
        <f t="shared" si="73"/>
        <v>2020</v>
      </c>
      <c r="J209" s="48">
        <f t="shared" si="73"/>
        <v>2021</v>
      </c>
      <c r="K209" s="48">
        <f t="shared" si="73"/>
        <v>2022</v>
      </c>
      <c r="L209" s="56"/>
      <c r="M209" s="56"/>
      <c r="N209" s="56"/>
      <c r="P209" s="19"/>
      <c r="Q209"/>
      <c r="R209"/>
    </row>
    <row r="210" spans="1:18">
      <c r="A210" s="63" t="s">
        <v>17</v>
      </c>
      <c r="B210" s="45">
        <v>784.70890708999218</v>
      </c>
      <c r="C210" s="45">
        <v>721.11974311998779</v>
      </c>
      <c r="D210" s="45">
        <v>631.98525273999667</v>
      </c>
      <c r="E210" s="45">
        <v>697.57812325999078</v>
      </c>
      <c r="F210" s="45">
        <v>1173.8726658899714</v>
      </c>
      <c r="G210" s="45">
        <v>1145.3988491799885</v>
      </c>
      <c r="H210" s="45">
        <v>1043.8188944699891</v>
      </c>
      <c r="I210" s="45">
        <v>1050.2386215699962</v>
      </c>
      <c r="J210" s="45">
        <v>1323.9622306199926</v>
      </c>
      <c r="K210" s="45">
        <v>1306.3344003599934</v>
      </c>
      <c r="L210" s="56"/>
      <c r="M210" s="56"/>
      <c r="N210" s="56"/>
      <c r="P210" s="19"/>
      <c r="Q210"/>
      <c r="R210"/>
    </row>
    <row r="211" spans="1:18">
      <c r="A211" s="63" t="s">
        <v>18</v>
      </c>
      <c r="B211" s="45">
        <v>1159.3210826799989</v>
      </c>
      <c r="C211" s="45">
        <v>1241.6970612699999</v>
      </c>
      <c r="D211" s="45">
        <v>1298.0419011300016</v>
      </c>
      <c r="E211" s="45">
        <v>1311.8955231400007</v>
      </c>
      <c r="F211" s="45">
        <v>1420.339679819999</v>
      </c>
      <c r="G211" s="45">
        <v>1349.7324900399997</v>
      </c>
      <c r="H211" s="45">
        <v>1549.7763600800001</v>
      </c>
      <c r="I211" s="45">
        <v>1028.6975320599977</v>
      </c>
      <c r="J211" s="45">
        <v>1408.5192816899996</v>
      </c>
      <c r="K211" s="45">
        <v>1497.9091425300019</v>
      </c>
      <c r="L211" s="56"/>
      <c r="M211" s="56"/>
      <c r="N211" s="56"/>
      <c r="P211" s="19"/>
      <c r="Q211"/>
      <c r="R211"/>
    </row>
    <row r="212" spans="1:18">
      <c r="A212" s="63" t="s">
        <v>19</v>
      </c>
      <c r="B212" s="45">
        <v>105.59218602999482</v>
      </c>
      <c r="C212" s="45">
        <v>111.22980901999451</v>
      </c>
      <c r="D212" s="45">
        <v>97.429238769995322</v>
      </c>
      <c r="E212" s="45">
        <v>125.62702224999548</v>
      </c>
      <c r="F212" s="45">
        <v>158.82553785998695</v>
      </c>
      <c r="G212" s="45">
        <v>166.98742324998378</v>
      </c>
      <c r="H212" s="45">
        <v>151.9595646399905</v>
      </c>
      <c r="I212" s="45">
        <v>130.5515783899983</v>
      </c>
      <c r="J212" s="45">
        <v>139.28479231199731</v>
      </c>
      <c r="K212" s="45">
        <v>170.34727667099193</v>
      </c>
      <c r="L212" s="56"/>
      <c r="M212" s="56"/>
      <c r="N212" s="56"/>
      <c r="P212" s="19"/>
      <c r="Q212"/>
      <c r="R212"/>
    </row>
    <row r="213" spans="1:18">
      <c r="A213" s="63" t="s">
        <v>20</v>
      </c>
      <c r="B213" s="45">
        <v>2194.4878678902387</v>
      </c>
      <c r="C213" s="45">
        <v>2797.986782290237</v>
      </c>
      <c r="D213" s="45">
        <v>2982.1651600701971</v>
      </c>
      <c r="E213" s="45">
        <v>3175.4448057802301</v>
      </c>
      <c r="F213" s="45">
        <v>3105.6643836202365</v>
      </c>
      <c r="G213" s="45">
        <v>3014.4913749302323</v>
      </c>
      <c r="H213" s="45">
        <v>3636.637819670188</v>
      </c>
      <c r="I213" s="45">
        <v>2230.5509359701241</v>
      </c>
      <c r="J213" s="45">
        <v>3245.0752554341861</v>
      </c>
      <c r="K213" s="45">
        <v>3380.6271748532249</v>
      </c>
      <c r="L213" s="56"/>
      <c r="M213" s="56"/>
      <c r="N213" s="56"/>
      <c r="P213" s="19"/>
      <c r="Q213"/>
      <c r="R213"/>
    </row>
    <row r="214" spans="1:18">
      <c r="A214" s="63" t="s">
        <v>21</v>
      </c>
      <c r="B214" s="45">
        <v>177.32665276999174</v>
      </c>
      <c r="C214" s="45">
        <v>184.85061332998814</v>
      </c>
      <c r="D214" s="45">
        <v>196.99718744998464</v>
      </c>
      <c r="E214" s="45">
        <v>264.90896374997857</v>
      </c>
      <c r="F214" s="45">
        <v>296.88839035996762</v>
      </c>
      <c r="G214" s="45">
        <v>299.35325713996377</v>
      </c>
      <c r="H214" s="45">
        <v>294.6063507599697</v>
      </c>
      <c r="I214" s="45">
        <v>246.59262519999103</v>
      </c>
      <c r="J214" s="45">
        <v>266.9864477599931</v>
      </c>
      <c r="K214" s="45">
        <v>301.10069034298061</v>
      </c>
      <c r="L214" s="56"/>
      <c r="M214" s="56"/>
      <c r="N214" s="56"/>
      <c r="P214" s="19"/>
      <c r="Q214"/>
      <c r="R214"/>
    </row>
    <row r="215" spans="1:18">
      <c r="A215" s="47" t="s">
        <v>27</v>
      </c>
      <c r="B215" s="48">
        <f t="shared" ref="B215:J215" si="74">SUM(B210:B214)</f>
        <v>4421.4366964602168</v>
      </c>
      <c r="C215" s="48">
        <f t="shared" si="74"/>
        <v>5056.8840090302074</v>
      </c>
      <c r="D215" s="48">
        <f t="shared" si="74"/>
        <v>5206.6187401601746</v>
      </c>
      <c r="E215" s="48">
        <f t="shared" si="74"/>
        <v>5575.4544381801952</v>
      </c>
      <c r="F215" s="48">
        <f t="shared" si="74"/>
        <v>6155.5906575501613</v>
      </c>
      <c r="G215" s="48">
        <f t="shared" si="74"/>
        <v>5975.9633945401683</v>
      </c>
      <c r="H215" s="48">
        <f t="shared" si="74"/>
        <v>6676.7989896201379</v>
      </c>
      <c r="I215" s="48">
        <f t="shared" si="74"/>
        <v>4686.6312931901075</v>
      </c>
      <c r="J215" s="48">
        <f t="shared" si="74"/>
        <v>6383.8280078161688</v>
      </c>
      <c r="K215" s="48">
        <f t="shared" ref="K215" si="75">SUM(K210:K214)</f>
        <v>6656.3186847571924</v>
      </c>
      <c r="L215" s="56"/>
      <c r="M215" s="56"/>
      <c r="N215" s="56"/>
      <c r="P215" s="19"/>
      <c r="Q215"/>
      <c r="R215"/>
    </row>
    <row r="216" spans="1:18">
      <c r="A216" s="61"/>
      <c r="B216" s="56"/>
      <c r="C216" s="56"/>
      <c r="D216" s="56"/>
      <c r="E216" s="56"/>
      <c r="F216" s="56"/>
      <c r="G216" s="56"/>
      <c r="H216" s="56"/>
      <c r="I216" s="56"/>
      <c r="J216" s="56"/>
      <c r="K216" s="56"/>
      <c r="L216" s="56"/>
      <c r="M216" s="61"/>
      <c r="N216" s="61"/>
      <c r="O216" s="19"/>
      <c r="P216" s="19"/>
      <c r="Q216"/>
      <c r="R216"/>
    </row>
    <row r="217" spans="1:18">
      <c r="A217" s="61"/>
      <c r="B217" s="18"/>
      <c r="C217" s="18"/>
      <c r="D217" s="18"/>
      <c r="E217" s="18"/>
      <c r="F217" s="18"/>
      <c r="G217" s="18"/>
      <c r="H217" s="18"/>
      <c r="I217" s="18"/>
      <c r="J217" s="18"/>
      <c r="K217" s="18"/>
      <c r="L217" s="56"/>
      <c r="M217" s="61"/>
      <c r="N217" s="61"/>
      <c r="O217" s="19"/>
      <c r="P217" s="19"/>
      <c r="Q217"/>
      <c r="R217"/>
    </row>
    <row r="218" spans="1:18">
      <c r="A218" s="65" t="s">
        <v>47</v>
      </c>
      <c r="B218" s="65"/>
      <c r="C218" s="65"/>
      <c r="D218" s="65"/>
      <c r="E218" s="65"/>
      <c r="F218" s="65"/>
      <c r="G218" s="56"/>
      <c r="H218" s="56"/>
      <c r="I218" s="56"/>
      <c r="J218" s="56"/>
      <c r="K218" s="56"/>
      <c r="L218" s="56"/>
      <c r="M218" s="61"/>
      <c r="N218" s="61"/>
      <c r="O218" s="19"/>
      <c r="P218" s="19"/>
      <c r="Q218"/>
      <c r="R218"/>
    </row>
    <row r="219" spans="1:18">
      <c r="A219" s="59"/>
      <c r="B219" s="59"/>
      <c r="C219" s="59"/>
      <c r="D219" s="59"/>
      <c r="E219" s="59"/>
      <c r="F219" s="59"/>
      <c r="G219" s="56"/>
      <c r="H219" s="56"/>
      <c r="I219" s="56"/>
      <c r="J219" s="56"/>
      <c r="K219" s="56"/>
      <c r="L219" s="56"/>
      <c r="M219" s="61"/>
      <c r="N219" s="61"/>
      <c r="O219" s="19"/>
      <c r="P219" s="19"/>
      <c r="Q219"/>
      <c r="R219"/>
    </row>
    <row r="220" spans="1:18">
      <c r="A220" s="47" t="s">
        <v>8</v>
      </c>
      <c r="B220" s="48">
        <f>+B140</f>
        <v>2013</v>
      </c>
      <c r="C220" s="48">
        <f t="shared" ref="C220:K220" si="76">+C140</f>
        <v>2014</v>
      </c>
      <c r="D220" s="48">
        <f t="shared" si="76"/>
        <v>2015</v>
      </c>
      <c r="E220" s="48">
        <f t="shared" si="76"/>
        <v>2016</v>
      </c>
      <c r="F220" s="48">
        <f t="shared" si="76"/>
        <v>2017</v>
      </c>
      <c r="G220" s="48">
        <f t="shared" si="76"/>
        <v>2018</v>
      </c>
      <c r="H220" s="48">
        <f t="shared" si="76"/>
        <v>2019</v>
      </c>
      <c r="I220" s="48">
        <f t="shared" si="76"/>
        <v>2020</v>
      </c>
      <c r="J220" s="48">
        <f t="shared" si="76"/>
        <v>2021</v>
      </c>
      <c r="K220" s="48">
        <f t="shared" si="76"/>
        <v>2022</v>
      </c>
      <c r="L220" s="56"/>
      <c r="M220" s="56"/>
      <c r="N220" s="56"/>
      <c r="P220" s="19"/>
      <c r="Q220"/>
      <c r="R220"/>
    </row>
    <row r="221" spans="1:18">
      <c r="A221" s="44" t="s">
        <v>99</v>
      </c>
      <c r="B221" s="45">
        <v>319.1452306859988</v>
      </c>
      <c r="C221" s="45">
        <v>307.78591259599955</v>
      </c>
      <c r="D221" s="45">
        <v>438.20955358700166</v>
      </c>
      <c r="E221" s="45">
        <v>389.282937918004</v>
      </c>
      <c r="F221" s="45">
        <v>392.38977000099766</v>
      </c>
      <c r="G221" s="45">
        <v>413.74685772599736</v>
      </c>
      <c r="H221" s="45">
        <v>362.69948548899856</v>
      </c>
      <c r="I221" s="45">
        <v>340.34883548199974</v>
      </c>
      <c r="J221" s="45">
        <v>478.52275019300066</v>
      </c>
      <c r="K221" s="45">
        <v>736.72771469399243</v>
      </c>
      <c r="L221" s="56"/>
      <c r="M221" s="56"/>
      <c r="N221" s="56"/>
      <c r="P221" s="19"/>
      <c r="Q221"/>
      <c r="R221"/>
    </row>
    <row r="222" spans="1:18">
      <c r="A222" s="44" t="s">
        <v>9</v>
      </c>
      <c r="B222" s="45">
        <v>486.80108823400002</v>
      </c>
      <c r="C222" s="45">
        <v>441.04661418999979</v>
      </c>
      <c r="D222" s="45">
        <v>626.84085614099831</v>
      </c>
      <c r="E222" s="45">
        <v>569.27332153199779</v>
      </c>
      <c r="F222" s="45">
        <v>874.95004172500194</v>
      </c>
      <c r="G222" s="45">
        <v>918.01858291500173</v>
      </c>
      <c r="H222" s="45">
        <v>1054.8801306609967</v>
      </c>
      <c r="I222" s="45">
        <v>929.00262550799812</v>
      </c>
      <c r="J222" s="45">
        <v>1064.1308883020019</v>
      </c>
      <c r="K222" s="45">
        <v>1792.3376598730054</v>
      </c>
      <c r="L222" s="56"/>
      <c r="M222" s="56"/>
      <c r="N222" s="56"/>
      <c r="P222" s="19"/>
      <c r="Q222"/>
      <c r="R222"/>
    </row>
    <row r="223" spans="1:18">
      <c r="A223" s="44" t="s">
        <v>10</v>
      </c>
      <c r="B223" s="45">
        <v>1114.6577679329989</v>
      </c>
      <c r="C223" s="45">
        <v>1289.6286061359883</v>
      </c>
      <c r="D223" s="45">
        <v>1637.9144042409966</v>
      </c>
      <c r="E223" s="45">
        <v>2098.6226739250228</v>
      </c>
      <c r="F223" s="45">
        <v>2479.0231717520282</v>
      </c>
      <c r="G223" s="45">
        <v>2929.0831711120463</v>
      </c>
      <c r="H223" s="45">
        <v>3353.9177066710486</v>
      </c>
      <c r="I223" s="45">
        <v>3222.4550031329641</v>
      </c>
      <c r="J223" s="45">
        <v>3973.2818190759976</v>
      </c>
      <c r="K223" s="45">
        <v>5047.6874310510339</v>
      </c>
      <c r="L223" s="56"/>
      <c r="M223" s="56"/>
      <c r="N223" s="56"/>
      <c r="P223" s="19"/>
      <c r="Q223"/>
      <c r="R223"/>
    </row>
    <row r="224" spans="1:18">
      <c r="A224" s="44" t="s">
        <v>11</v>
      </c>
      <c r="B224" s="45">
        <v>705.05467140399799</v>
      </c>
      <c r="C224" s="45">
        <v>825.27513841199675</v>
      </c>
      <c r="D224" s="45">
        <v>844.30662756400079</v>
      </c>
      <c r="E224" s="45">
        <v>935.4947393199991</v>
      </c>
      <c r="F224" s="45">
        <v>1309.4611665500045</v>
      </c>
      <c r="G224" s="45">
        <v>1476.0696053839952</v>
      </c>
      <c r="H224" s="45">
        <v>1544.9654079419911</v>
      </c>
      <c r="I224" s="45">
        <v>1286.2389854730011</v>
      </c>
      <c r="J224" s="45">
        <v>1976.8905885850063</v>
      </c>
      <c r="K224" s="45">
        <v>2952.5961202719704</v>
      </c>
      <c r="L224" s="56"/>
      <c r="M224" s="56"/>
      <c r="N224" s="56"/>
      <c r="P224" s="19"/>
      <c r="Q224"/>
      <c r="R224"/>
    </row>
    <row r="225" spans="1:18">
      <c r="A225" s="44" t="s">
        <v>12</v>
      </c>
      <c r="B225" s="45">
        <v>179.78276102600054</v>
      </c>
      <c r="C225" s="45">
        <v>188.21355332300013</v>
      </c>
      <c r="D225" s="45">
        <v>226.60014435400029</v>
      </c>
      <c r="E225" s="45">
        <v>283.21216910800052</v>
      </c>
      <c r="F225" s="45">
        <v>509.94633814699637</v>
      </c>
      <c r="G225" s="45">
        <v>339.13675029300072</v>
      </c>
      <c r="H225" s="45">
        <v>374.39971573599803</v>
      </c>
      <c r="I225" s="45">
        <v>325.84477724700002</v>
      </c>
      <c r="J225" s="45">
        <v>599.46025643799931</v>
      </c>
      <c r="K225" s="45">
        <v>478.24706128100155</v>
      </c>
      <c r="L225" s="56"/>
      <c r="M225" s="56"/>
      <c r="N225" s="56"/>
      <c r="P225" s="19"/>
      <c r="Q225"/>
      <c r="R225"/>
    </row>
    <row r="226" spans="1:18">
      <c r="A226" s="44" t="s">
        <v>13</v>
      </c>
      <c r="B226" s="45">
        <v>2007.5143479309941</v>
      </c>
      <c r="C226" s="45">
        <v>2174.6555989379958</v>
      </c>
      <c r="D226" s="45">
        <v>1738.6073094579949</v>
      </c>
      <c r="E226" s="45">
        <v>1960.2860255439984</v>
      </c>
      <c r="F226" s="45">
        <v>2092.0030028059982</v>
      </c>
      <c r="G226" s="45">
        <v>2868.9744874809903</v>
      </c>
      <c r="H226" s="45">
        <v>2762.1710551519936</v>
      </c>
      <c r="I226" s="45">
        <v>2088.2224524159974</v>
      </c>
      <c r="J226" s="45">
        <v>3539.4929259740088</v>
      </c>
      <c r="K226" s="45">
        <v>5426.9500358280111</v>
      </c>
      <c r="L226" s="56"/>
      <c r="M226" s="56"/>
      <c r="N226" s="56"/>
      <c r="P226" s="19"/>
      <c r="Q226"/>
      <c r="R226"/>
    </row>
    <row r="227" spans="1:18">
      <c r="A227" s="44" t="s">
        <v>14</v>
      </c>
      <c r="B227" s="45">
        <v>667.44182356000067</v>
      </c>
      <c r="C227" s="45">
        <v>678.9903211580031</v>
      </c>
      <c r="D227" s="45">
        <v>760.87632450099875</v>
      </c>
      <c r="E227" s="45">
        <v>862.08564897499787</v>
      </c>
      <c r="F227" s="45">
        <v>1017.4592413770001</v>
      </c>
      <c r="G227" s="45">
        <v>1209.5574543069993</v>
      </c>
      <c r="H227" s="45">
        <v>1179.2574625110092</v>
      </c>
      <c r="I227" s="45">
        <v>969.22371160600096</v>
      </c>
      <c r="J227" s="45">
        <v>1337.6859077779957</v>
      </c>
      <c r="K227" s="45">
        <v>1846.1426773770072</v>
      </c>
      <c r="L227" s="56"/>
      <c r="M227" s="56"/>
      <c r="N227" s="56"/>
      <c r="P227" s="19"/>
      <c r="Q227"/>
      <c r="R227"/>
    </row>
    <row r="228" spans="1:18">
      <c r="A228" s="44" t="s">
        <v>15</v>
      </c>
      <c r="B228" s="45">
        <v>1595.9054794059937</v>
      </c>
      <c r="C228" s="45">
        <v>1712.7843580059937</v>
      </c>
      <c r="D228" s="45">
        <v>1842.4377405599946</v>
      </c>
      <c r="E228" s="45">
        <v>1890.5064908420184</v>
      </c>
      <c r="F228" s="45">
        <v>2397.1832771549816</v>
      </c>
      <c r="G228" s="45">
        <v>2678.2823620720169</v>
      </c>
      <c r="H228" s="45">
        <v>2883.8352227839428</v>
      </c>
      <c r="I228" s="45">
        <v>2416.2838607799454</v>
      </c>
      <c r="J228" s="45">
        <v>2734.9762356389274</v>
      </c>
      <c r="K228" s="45">
        <v>3491.5122980370711</v>
      </c>
      <c r="L228" s="56"/>
      <c r="M228" s="56"/>
      <c r="N228" s="56"/>
      <c r="P228" s="19"/>
      <c r="Q228"/>
      <c r="R228"/>
    </row>
    <row r="229" spans="1:18">
      <c r="A229" s="44" t="s">
        <v>6</v>
      </c>
      <c r="B229" s="45">
        <v>239.9586396109998</v>
      </c>
      <c r="C229" s="45">
        <v>286.52545629600053</v>
      </c>
      <c r="D229" s="45">
        <v>328.86776233800003</v>
      </c>
      <c r="E229" s="45">
        <v>337.69851690700165</v>
      </c>
      <c r="F229" s="45">
        <v>451.74530442700018</v>
      </c>
      <c r="G229" s="45">
        <v>459.53568114200175</v>
      </c>
      <c r="H229" s="45">
        <v>564.93412134000107</v>
      </c>
      <c r="I229" s="45">
        <v>589.09405385899981</v>
      </c>
      <c r="J229" s="45">
        <v>1091.5824527299974</v>
      </c>
      <c r="K229" s="45">
        <v>1068.287148663999</v>
      </c>
      <c r="L229" s="56"/>
      <c r="M229" s="56"/>
      <c r="N229" s="56"/>
      <c r="P229" s="19"/>
      <c r="Q229"/>
      <c r="R229"/>
    </row>
    <row r="230" spans="1:18">
      <c r="A230" s="47" t="s">
        <v>27</v>
      </c>
      <c r="B230" s="48">
        <f t="shared" ref="B230:G230" si="77">SUM(B221:B229)</f>
        <v>7316.2618097909844</v>
      </c>
      <c r="C230" s="48">
        <f t="shared" si="77"/>
        <v>7904.9055590549779</v>
      </c>
      <c r="D230" s="48">
        <f t="shared" si="77"/>
        <v>8444.6607227439854</v>
      </c>
      <c r="E230" s="48">
        <f t="shared" si="77"/>
        <v>9326.4625240710393</v>
      </c>
      <c r="F230" s="48">
        <f t="shared" si="77"/>
        <v>11524.161313940009</v>
      </c>
      <c r="G230" s="48">
        <f t="shared" si="77"/>
        <v>13292.404952432053</v>
      </c>
      <c r="H230" s="48">
        <f>SUM(H221:H229)</f>
        <v>14081.060308285978</v>
      </c>
      <c r="I230" s="48">
        <f t="shared" ref="I230:J230" si="78">SUM(I221:I229)</f>
        <v>12166.714305503907</v>
      </c>
      <c r="J230" s="48">
        <f t="shared" si="78"/>
        <v>16796.023824714935</v>
      </c>
      <c r="K230" s="48">
        <f t="shared" ref="K230" si="79">SUM(K221:K229)</f>
        <v>22840.488147077092</v>
      </c>
      <c r="L230" s="56"/>
      <c r="M230" s="56"/>
      <c r="N230" s="56"/>
      <c r="P230" s="19"/>
      <c r="Q230"/>
      <c r="R230"/>
    </row>
    <row r="231" spans="1:18">
      <c r="A231" s="61"/>
      <c r="B231" s="56"/>
      <c r="C231" s="56"/>
      <c r="D231" s="56"/>
      <c r="E231" s="56"/>
      <c r="F231" s="56"/>
      <c r="G231" s="56"/>
      <c r="H231" s="56"/>
      <c r="I231" s="56"/>
      <c r="J231" s="56"/>
      <c r="K231" s="56"/>
      <c r="L231" s="56"/>
      <c r="M231" s="61"/>
      <c r="N231" s="61"/>
      <c r="O231" s="19"/>
      <c r="P231" s="19"/>
      <c r="Q231"/>
      <c r="R231"/>
    </row>
    <row r="232" spans="1:18">
      <c r="A232" s="61"/>
      <c r="B232" s="56"/>
      <c r="C232" s="56"/>
      <c r="D232" s="56"/>
      <c r="E232" s="56"/>
      <c r="F232" s="56"/>
      <c r="G232" s="56"/>
      <c r="H232" s="56"/>
      <c r="I232" s="56"/>
      <c r="J232" s="56"/>
      <c r="K232" s="56"/>
      <c r="L232" s="56"/>
      <c r="M232" s="61"/>
      <c r="N232" s="61"/>
      <c r="O232" s="19"/>
      <c r="P232" s="19"/>
      <c r="Q232"/>
      <c r="R232"/>
    </row>
    <row r="233" spans="1:18">
      <c r="A233" s="65" t="s">
        <v>48</v>
      </c>
      <c r="B233" s="65"/>
      <c r="C233" s="65"/>
      <c r="D233" s="65"/>
      <c r="E233" s="65"/>
      <c r="F233" s="65"/>
      <c r="G233" s="56"/>
      <c r="H233" s="56"/>
      <c r="I233" s="56"/>
      <c r="J233" s="56"/>
      <c r="K233" s="56"/>
      <c r="L233" s="56"/>
      <c r="M233" s="61"/>
      <c r="N233" s="61"/>
      <c r="O233" s="19"/>
      <c r="P233" s="19"/>
      <c r="Q233"/>
      <c r="R233"/>
    </row>
    <row r="234" spans="1:18">
      <c r="A234" s="59"/>
      <c r="B234" s="59"/>
      <c r="C234" s="59"/>
      <c r="D234" s="59"/>
      <c r="E234" s="59"/>
      <c r="F234" s="59"/>
      <c r="G234" s="56"/>
      <c r="H234" s="56"/>
      <c r="I234" s="56"/>
      <c r="J234" s="56"/>
      <c r="K234" s="56"/>
      <c r="L234" s="56"/>
      <c r="M234" s="61"/>
      <c r="N234" s="61"/>
      <c r="O234" s="19"/>
      <c r="P234" s="19"/>
      <c r="Q234"/>
      <c r="R234"/>
    </row>
    <row r="235" spans="1:18">
      <c r="A235" s="47" t="s">
        <v>8</v>
      </c>
      <c r="B235" s="48">
        <f>+B140</f>
        <v>2013</v>
      </c>
      <c r="C235" s="48">
        <f t="shared" ref="C235:K235" si="80">+C140</f>
        <v>2014</v>
      </c>
      <c r="D235" s="48">
        <f t="shared" si="80"/>
        <v>2015</v>
      </c>
      <c r="E235" s="48">
        <f t="shared" si="80"/>
        <v>2016</v>
      </c>
      <c r="F235" s="48">
        <f t="shared" si="80"/>
        <v>2017</v>
      </c>
      <c r="G235" s="48">
        <f t="shared" si="80"/>
        <v>2018</v>
      </c>
      <c r="H235" s="48">
        <f t="shared" si="80"/>
        <v>2019</v>
      </c>
      <c r="I235" s="48">
        <f t="shared" si="80"/>
        <v>2020</v>
      </c>
      <c r="J235" s="48">
        <f t="shared" si="80"/>
        <v>2021</v>
      </c>
      <c r="K235" s="48">
        <f t="shared" si="80"/>
        <v>2022</v>
      </c>
      <c r="L235" s="56"/>
      <c r="M235" s="56"/>
      <c r="N235" s="56"/>
      <c r="P235" s="19"/>
      <c r="Q235"/>
      <c r="R235"/>
    </row>
    <row r="236" spans="1:18">
      <c r="A236" s="44" t="s">
        <v>99</v>
      </c>
      <c r="B236" s="45">
        <v>48.989563800000063</v>
      </c>
      <c r="C236" s="45">
        <v>16.290375799999666</v>
      </c>
      <c r="D236" s="45">
        <v>27.346414710000442</v>
      </c>
      <c r="E236" s="45">
        <v>43.692906890000302</v>
      </c>
      <c r="F236" s="45">
        <v>32.662692890000272</v>
      </c>
      <c r="G236" s="45">
        <v>27.834044760000182</v>
      </c>
      <c r="H236" s="45">
        <v>31.083996700000117</v>
      </c>
      <c r="I236" s="45">
        <v>37.0614694699998</v>
      </c>
      <c r="J236" s="45">
        <v>75.999642497999503</v>
      </c>
      <c r="K236" s="45">
        <v>64.681017627999978</v>
      </c>
      <c r="L236" s="56"/>
      <c r="M236" s="56"/>
      <c r="N236" s="56"/>
      <c r="P236" s="19"/>
      <c r="Q236"/>
      <c r="R236"/>
    </row>
    <row r="237" spans="1:18">
      <c r="A237" s="44" t="s">
        <v>9</v>
      </c>
      <c r="B237" s="45">
        <v>363.12765421999842</v>
      </c>
      <c r="C237" s="45">
        <v>288.51169273999807</v>
      </c>
      <c r="D237" s="45">
        <v>308.08977589999557</v>
      </c>
      <c r="E237" s="45">
        <v>257.65917583999664</v>
      </c>
      <c r="F237" s="45">
        <v>471.11421583999635</v>
      </c>
      <c r="G237" s="45">
        <v>555.3704502699934</v>
      </c>
      <c r="H237" s="45">
        <v>587.23044812999137</v>
      </c>
      <c r="I237" s="45">
        <v>467.29371479999679</v>
      </c>
      <c r="J237" s="45">
        <v>430.7676067169964</v>
      </c>
      <c r="K237" s="45">
        <v>460.53754262799589</v>
      </c>
      <c r="L237" s="56"/>
      <c r="M237" s="56"/>
      <c r="N237" s="56"/>
      <c r="P237" s="19"/>
      <c r="Q237"/>
      <c r="R237"/>
    </row>
    <row r="238" spans="1:18">
      <c r="A238" s="44" t="s">
        <v>10</v>
      </c>
      <c r="B238" s="45">
        <v>286.69330230998293</v>
      </c>
      <c r="C238" s="45">
        <v>375.63167954996811</v>
      </c>
      <c r="D238" s="45">
        <v>434.48190020996998</v>
      </c>
      <c r="E238" s="45">
        <v>607.50948456995491</v>
      </c>
      <c r="F238" s="45">
        <v>653.49541098994064</v>
      </c>
      <c r="G238" s="45">
        <v>641.76918892993785</v>
      </c>
      <c r="H238" s="45">
        <v>725.92001131991219</v>
      </c>
      <c r="I238" s="45">
        <v>660.54392992994906</v>
      </c>
      <c r="J238" s="45">
        <v>479.10082034496793</v>
      </c>
      <c r="K238" s="45">
        <v>446.86394510298413</v>
      </c>
      <c r="L238" s="56"/>
      <c r="M238" s="56"/>
      <c r="N238" s="56"/>
      <c r="P238" s="19"/>
      <c r="Q238"/>
      <c r="R238"/>
    </row>
    <row r="239" spans="1:18">
      <c r="A239" s="44" t="s">
        <v>11</v>
      </c>
      <c r="B239" s="45">
        <v>745.9427066299919</v>
      </c>
      <c r="C239" s="45">
        <v>828.03383121998297</v>
      </c>
      <c r="D239" s="45">
        <v>722.87144239999043</v>
      </c>
      <c r="E239" s="45">
        <v>832.01373148998778</v>
      </c>
      <c r="F239" s="45">
        <v>997.84720786997889</v>
      </c>
      <c r="G239" s="45">
        <v>1088.0790581799927</v>
      </c>
      <c r="H239" s="45">
        <v>1113.6673919500024</v>
      </c>
      <c r="I239" s="45">
        <v>980.7879779499832</v>
      </c>
      <c r="J239" s="45">
        <v>1325.460599670999</v>
      </c>
      <c r="K239" s="45">
        <v>1460.7287792510058</v>
      </c>
      <c r="L239" s="56"/>
      <c r="M239" s="56"/>
      <c r="N239" s="56"/>
      <c r="P239" s="19"/>
      <c r="Q239"/>
      <c r="R239"/>
    </row>
    <row r="240" spans="1:18">
      <c r="A240" s="44" t="s">
        <v>12</v>
      </c>
      <c r="B240" s="45">
        <v>21.770033970000036</v>
      </c>
      <c r="C240" s="45">
        <v>19.239263920000116</v>
      </c>
      <c r="D240" s="45">
        <v>20.994476980000218</v>
      </c>
      <c r="E240" s="45">
        <v>24.32071186000039</v>
      </c>
      <c r="F240" s="45">
        <v>29.962236550000579</v>
      </c>
      <c r="G240" s="45">
        <v>25.266757700000504</v>
      </c>
      <c r="H240" s="45">
        <v>40.674734310000147</v>
      </c>
      <c r="I240" s="45">
        <v>34.368343570000221</v>
      </c>
      <c r="J240" s="45">
        <v>17.06150867199981</v>
      </c>
      <c r="K240" s="45">
        <v>24.600690718999953</v>
      </c>
      <c r="L240" s="56"/>
      <c r="M240" s="56"/>
      <c r="N240" s="56"/>
      <c r="P240" s="19"/>
      <c r="Q240"/>
      <c r="R240"/>
    </row>
    <row r="241" spans="1:18">
      <c r="A241" s="44" t="s">
        <v>13</v>
      </c>
      <c r="B241" s="45">
        <v>2147.2047386000168</v>
      </c>
      <c r="C241" s="45">
        <v>2585.1696768600059</v>
      </c>
      <c r="D241" s="45">
        <v>2706.4429051700022</v>
      </c>
      <c r="E241" s="45">
        <v>2960.3771506099938</v>
      </c>
      <c r="F241" s="45">
        <v>2849.127203779999</v>
      </c>
      <c r="G241" s="45">
        <v>2667.8569367999971</v>
      </c>
      <c r="H241" s="45">
        <v>3054.1572387200085</v>
      </c>
      <c r="I241" s="45">
        <v>1798.8753223700073</v>
      </c>
      <c r="J241" s="45">
        <v>2933.1255279900151</v>
      </c>
      <c r="K241" s="45">
        <v>3088.0850910190247</v>
      </c>
      <c r="L241" s="56"/>
      <c r="M241" s="56"/>
      <c r="N241" s="56"/>
      <c r="P241" s="19"/>
      <c r="Q241"/>
      <c r="R241"/>
    </row>
    <row r="242" spans="1:18">
      <c r="A242" s="44" t="s">
        <v>14</v>
      </c>
      <c r="B242" s="45">
        <v>564.68884370998273</v>
      </c>
      <c r="C242" s="45">
        <v>608.22647835998941</v>
      </c>
      <c r="D242" s="45">
        <v>631.39906047997624</v>
      </c>
      <c r="E242" s="45">
        <v>536.41774887997394</v>
      </c>
      <c r="F242" s="45">
        <v>709.5319379399748</v>
      </c>
      <c r="G242" s="45">
        <v>636.26772816996811</v>
      </c>
      <c r="H242" s="45">
        <v>678.84240909998016</v>
      </c>
      <c r="I242" s="45">
        <v>300.49044926999511</v>
      </c>
      <c r="J242" s="45">
        <v>555.13129334398366</v>
      </c>
      <c r="K242" s="45">
        <v>605.8200822359845</v>
      </c>
      <c r="L242" s="56"/>
      <c r="M242" s="56"/>
      <c r="N242" s="56"/>
      <c r="P242" s="19"/>
      <c r="Q242"/>
      <c r="R242"/>
    </row>
    <row r="243" spans="1:18">
      <c r="A243" s="44" t="s">
        <v>15</v>
      </c>
      <c r="B243" s="45">
        <v>145.76560007998614</v>
      </c>
      <c r="C243" s="45">
        <v>178.84644658997911</v>
      </c>
      <c r="D243" s="45">
        <v>169.32288433998383</v>
      </c>
      <c r="E243" s="45">
        <v>179.30267773998324</v>
      </c>
      <c r="F243" s="45">
        <v>227.41099350998022</v>
      </c>
      <c r="G243" s="45">
        <v>201.6082756499809</v>
      </c>
      <c r="H243" s="45">
        <v>195.23150814998235</v>
      </c>
      <c r="I243" s="45">
        <v>183.76019447998638</v>
      </c>
      <c r="J243" s="45">
        <v>156.57601440999375</v>
      </c>
      <c r="K243" s="45">
        <v>252.97405772098668</v>
      </c>
      <c r="L243" s="56"/>
      <c r="M243" s="56"/>
      <c r="N243" s="56"/>
      <c r="P243" s="19"/>
      <c r="Q243"/>
      <c r="R243"/>
    </row>
    <row r="244" spans="1:18">
      <c r="A244" s="44" t="s">
        <v>6</v>
      </c>
      <c r="B244" s="45">
        <v>97.254253140000316</v>
      </c>
      <c r="C244" s="45">
        <v>156.93456398999982</v>
      </c>
      <c r="D244" s="45">
        <v>185.6698799699987</v>
      </c>
      <c r="E244" s="45">
        <v>134.16085030000019</v>
      </c>
      <c r="F244" s="45">
        <v>184.43875817999933</v>
      </c>
      <c r="G244" s="45">
        <v>131.91095408000021</v>
      </c>
      <c r="H244" s="45">
        <v>249.99125123999903</v>
      </c>
      <c r="I244" s="45">
        <v>223.44989135000009</v>
      </c>
      <c r="J244" s="45">
        <v>410.60499416899466</v>
      </c>
      <c r="K244" s="45">
        <v>252.02747845200008</v>
      </c>
      <c r="L244" s="56"/>
      <c r="M244" s="56"/>
      <c r="N244" s="56"/>
      <c r="P244" s="19"/>
      <c r="Q244"/>
      <c r="R244"/>
    </row>
    <row r="245" spans="1:18">
      <c r="A245" s="47" t="s">
        <v>27</v>
      </c>
      <c r="B245" s="48">
        <f t="shared" ref="B245:J245" si="81">SUM(B236:B244)</f>
        <v>4421.4366964599594</v>
      </c>
      <c r="C245" s="48">
        <f t="shared" si="81"/>
        <v>5056.8840090299227</v>
      </c>
      <c r="D245" s="48">
        <f t="shared" si="81"/>
        <v>5206.6187401599182</v>
      </c>
      <c r="E245" s="48">
        <f t="shared" si="81"/>
        <v>5575.4544381798914</v>
      </c>
      <c r="F245" s="48">
        <f t="shared" si="81"/>
        <v>6155.5906575498711</v>
      </c>
      <c r="G245" s="48">
        <f t="shared" si="81"/>
        <v>5975.9633945398709</v>
      </c>
      <c r="H245" s="48">
        <f t="shared" si="81"/>
        <v>6676.798989619876</v>
      </c>
      <c r="I245" s="48">
        <f t="shared" si="81"/>
        <v>4686.6312931899183</v>
      </c>
      <c r="J245" s="48">
        <f t="shared" si="81"/>
        <v>6383.8280078159505</v>
      </c>
      <c r="K245" s="48">
        <f t="shared" ref="K245" si="82">SUM(K236:K244)</f>
        <v>6656.3186847569823</v>
      </c>
      <c r="L245" s="56"/>
      <c r="M245" s="56"/>
      <c r="N245" s="56"/>
      <c r="P245" s="19"/>
      <c r="Q245"/>
      <c r="R245"/>
    </row>
    <row r="247" spans="1:18" ht="15.6">
      <c r="A247" s="15" t="s">
        <v>103</v>
      </c>
      <c r="B247" s="15"/>
      <c r="C247" s="15"/>
      <c r="D247" s="15"/>
      <c r="E247" s="15"/>
    </row>
    <row r="248" spans="1:18" ht="15.6">
      <c r="A248" s="16"/>
      <c r="B248" s="16"/>
      <c r="C248" s="16"/>
      <c r="D248" s="16"/>
      <c r="E248" s="16"/>
    </row>
    <row r="249" spans="1:18" ht="45" customHeight="1">
      <c r="A249" s="32"/>
      <c r="B249" s="67" t="s">
        <v>63</v>
      </c>
      <c r="C249" s="68"/>
      <c r="D249" s="67" t="s">
        <v>102</v>
      </c>
      <c r="E249" s="69"/>
    </row>
    <row r="250" spans="1:18">
      <c r="A250" s="33" t="s">
        <v>64</v>
      </c>
      <c r="B250" s="34" t="s">
        <v>81</v>
      </c>
      <c r="C250" s="35" t="s">
        <v>65</v>
      </c>
      <c r="D250" s="34" t="s">
        <v>81</v>
      </c>
      <c r="E250" s="36" t="s">
        <v>65</v>
      </c>
    </row>
    <row r="251" spans="1:18">
      <c r="A251" t="s">
        <v>66</v>
      </c>
      <c r="B251" s="37">
        <v>2.3712637500000002</v>
      </c>
      <c r="C251" s="38">
        <f t="shared" ref="C251:C273" si="83">B251/B$274</f>
        <v>2.6529780891402554E-3</v>
      </c>
      <c r="D251" s="66">
        <v>7.2048415650000015</v>
      </c>
      <c r="E251" s="17">
        <f t="shared" ref="E251:E273" si="84">D251/D$274</f>
        <v>1.3889992045337178E-3</v>
      </c>
      <c r="F251" s="18"/>
    </row>
    <row r="252" spans="1:18">
      <c r="A252" t="s">
        <v>67</v>
      </c>
      <c r="B252" s="37">
        <v>5.6714399999999998E-3</v>
      </c>
      <c r="C252" s="38">
        <f t="shared" si="83"/>
        <v>6.3452266977360102E-6</v>
      </c>
      <c r="D252" s="66">
        <v>1.2889639E-2</v>
      </c>
      <c r="E252" s="17">
        <f t="shared" si="84"/>
        <v>2.4849537850631115E-6</v>
      </c>
      <c r="F252" s="18"/>
    </row>
    <row r="253" spans="1:18">
      <c r="A253" t="s">
        <v>101</v>
      </c>
      <c r="B253" s="37">
        <v>8.0446399999999996E-4</v>
      </c>
      <c r="C253" s="38">
        <f t="shared" si="83"/>
        <v>9.0003710700765622E-7</v>
      </c>
      <c r="D253" s="66">
        <v>2.5139530000000002E-3</v>
      </c>
      <c r="E253" s="17">
        <f t="shared" si="84"/>
        <v>4.8465725245065163E-7</v>
      </c>
      <c r="F253" s="18"/>
    </row>
    <row r="254" spans="1:18">
      <c r="A254" t="s">
        <v>68</v>
      </c>
      <c r="B254" s="37">
        <v>342.13991528399958</v>
      </c>
      <c r="C254" s="38">
        <f t="shared" si="83"/>
        <v>0.38278732117789682</v>
      </c>
      <c r="D254" s="66">
        <v>1325.9004100920006</v>
      </c>
      <c r="E254" s="17">
        <f t="shared" si="84"/>
        <v>0.25561625447189396</v>
      </c>
      <c r="F254" s="18"/>
    </row>
    <row r="255" spans="1:18">
      <c r="A255" t="s">
        <v>80</v>
      </c>
      <c r="B255" s="37">
        <v>0.18859484700000001</v>
      </c>
      <c r="C255" s="38">
        <f t="shared" si="83"/>
        <v>2.1100056744668695E-4</v>
      </c>
      <c r="D255" s="66">
        <v>0.62083839500000004</v>
      </c>
      <c r="E255" s="17">
        <f t="shared" si="84"/>
        <v>1.1968952113924658E-4</v>
      </c>
      <c r="F255" s="18"/>
    </row>
    <row r="256" spans="1:18">
      <c r="A256" t="s">
        <v>69</v>
      </c>
      <c r="B256" s="37">
        <v>2.4066667E-2</v>
      </c>
      <c r="C256" s="38">
        <f t="shared" si="83"/>
        <v>2.6925870321104024E-5</v>
      </c>
      <c r="D256" s="66">
        <v>7.5208338999999999E-2</v>
      </c>
      <c r="E256" s="17">
        <f t="shared" si="84"/>
        <v>1.4499183931090671E-5</v>
      </c>
      <c r="F256" s="18"/>
    </row>
    <row r="257" spans="1:6">
      <c r="A257" t="s">
        <v>70</v>
      </c>
      <c r="B257" s="37"/>
      <c r="C257" s="38">
        <f t="shared" si="83"/>
        <v>0</v>
      </c>
      <c r="D257" s="66"/>
      <c r="E257" s="17">
        <f t="shared" si="84"/>
        <v>0</v>
      </c>
      <c r="F257" s="18"/>
    </row>
    <row r="258" spans="1:6">
      <c r="A258" t="s">
        <v>71</v>
      </c>
      <c r="B258" s="37">
        <v>159.80740163200002</v>
      </c>
      <c r="C258" s="38">
        <f t="shared" si="83"/>
        <v>0.17879307395144581</v>
      </c>
      <c r="D258" s="66">
        <v>478.97325072700005</v>
      </c>
      <c r="E258" s="17">
        <f t="shared" si="84"/>
        <v>9.2339777113854118E-2</v>
      </c>
      <c r="F258" s="18"/>
    </row>
    <row r="259" spans="1:6">
      <c r="A259" t="s">
        <v>72</v>
      </c>
      <c r="B259" s="37">
        <v>2.8229920689999988</v>
      </c>
      <c r="C259" s="38">
        <f t="shared" si="83"/>
        <v>3.1583732956208315E-3</v>
      </c>
      <c r="D259" s="66">
        <v>6.5080600250000034</v>
      </c>
      <c r="E259" s="17">
        <f t="shared" si="84"/>
        <v>1.25466883847885E-3</v>
      </c>
      <c r="F259" s="18"/>
    </row>
    <row r="260" spans="1:6">
      <c r="A260" t="s">
        <v>73</v>
      </c>
      <c r="B260" s="37">
        <v>6.9657292259999943</v>
      </c>
      <c r="C260" s="38">
        <f t="shared" si="83"/>
        <v>7.7932819626082899E-3</v>
      </c>
      <c r="D260" s="66">
        <v>35.054478653999993</v>
      </c>
      <c r="E260" s="17">
        <f t="shared" si="84"/>
        <v>6.7580449238858684E-3</v>
      </c>
      <c r="F260" s="18"/>
    </row>
    <row r="261" spans="1:6">
      <c r="A261" t="s">
        <v>74</v>
      </c>
      <c r="B261" s="37">
        <v>1.6234395429999997</v>
      </c>
      <c r="C261" s="38">
        <f t="shared" si="83"/>
        <v>1.8163097785401849E-3</v>
      </c>
      <c r="D261" s="66">
        <v>6.1801436390000015</v>
      </c>
      <c r="E261" s="17">
        <f t="shared" si="84"/>
        <v>1.191450848853623E-3</v>
      </c>
      <c r="F261" s="18"/>
    </row>
    <row r="262" spans="1:6">
      <c r="A262" t="s">
        <v>75</v>
      </c>
      <c r="B262" s="37">
        <v>3.4404839380000003</v>
      </c>
      <c r="C262" s="38">
        <f t="shared" si="83"/>
        <v>3.8492253354579305E-3</v>
      </c>
      <c r="D262" s="66">
        <v>8.1985853270000018</v>
      </c>
      <c r="E262" s="17">
        <f t="shared" si="84"/>
        <v>1.5805800023174848E-3</v>
      </c>
      <c r="F262" s="18"/>
    </row>
    <row r="263" spans="1:6">
      <c r="A263" t="s">
        <v>76</v>
      </c>
      <c r="B263" s="37">
        <v>4.0657681670000017</v>
      </c>
      <c r="C263" s="38">
        <f t="shared" si="83"/>
        <v>4.5487954946281037E-3</v>
      </c>
      <c r="D263" s="66">
        <v>9.6648793959999999</v>
      </c>
      <c r="E263" s="17">
        <f t="shared" si="84"/>
        <v>1.8632623176854431E-3</v>
      </c>
      <c r="F263" s="18"/>
    </row>
    <row r="264" spans="1:6">
      <c r="A264" t="s">
        <v>82</v>
      </c>
      <c r="B264" s="37">
        <v>1.3178547560000005</v>
      </c>
      <c r="C264" s="38">
        <f t="shared" si="83"/>
        <v>1.4744204613836307E-3</v>
      </c>
      <c r="D264" s="66">
        <v>3.9508939890000008</v>
      </c>
      <c r="E264" s="17">
        <f t="shared" si="84"/>
        <v>7.6168067797311053E-4</v>
      </c>
      <c r="F264" s="18"/>
    </row>
    <row r="265" spans="1:6">
      <c r="A265" t="s">
        <v>83</v>
      </c>
      <c r="B265" s="37">
        <v>2.8507074470000018</v>
      </c>
      <c r="C265" s="38">
        <f t="shared" si="83"/>
        <v>3.1893813564349222E-3</v>
      </c>
      <c r="D265" s="66">
        <v>25.636224070999997</v>
      </c>
      <c r="E265" s="17">
        <f t="shared" si="84"/>
        <v>4.9423286439563971E-3</v>
      </c>
      <c r="F265" s="18"/>
    </row>
    <row r="266" spans="1:6">
      <c r="A266" t="s">
        <v>84</v>
      </c>
      <c r="B266" s="37">
        <v>2.3577972529999998</v>
      </c>
      <c r="C266" s="38">
        <f t="shared" si="83"/>
        <v>2.6379117256965117E-3</v>
      </c>
      <c r="D266" s="66">
        <v>16.886939442000003</v>
      </c>
      <c r="E266" s="17">
        <f t="shared" si="84"/>
        <v>3.2555810201146404E-3</v>
      </c>
      <c r="F266" s="18"/>
    </row>
    <row r="267" spans="1:6">
      <c r="A267" t="s">
        <v>85</v>
      </c>
      <c r="B267" s="37">
        <v>9.4074323320000026</v>
      </c>
      <c r="C267" s="38">
        <f t="shared" si="83"/>
        <v>1.0525067846993242E-2</v>
      </c>
      <c r="D267" s="66">
        <v>29.483771439000005</v>
      </c>
      <c r="E267" s="17">
        <f t="shared" si="84"/>
        <v>5.6840854453160958E-3</v>
      </c>
      <c r="F267" s="18"/>
    </row>
    <row r="268" spans="1:6">
      <c r="A268" t="s">
        <v>77</v>
      </c>
      <c r="B268" s="37">
        <v>2.0161076919999994</v>
      </c>
      <c r="C268" s="38">
        <f t="shared" si="83"/>
        <v>2.2556282624499819E-3</v>
      </c>
      <c r="D268" s="66">
        <v>9.0498057639999967</v>
      </c>
      <c r="E268" s="17">
        <f t="shared" si="84"/>
        <v>1.7446841674415982E-3</v>
      </c>
      <c r="F268" s="18"/>
    </row>
    <row r="269" spans="1:6">
      <c r="A269" t="s">
        <v>86</v>
      </c>
      <c r="B269" s="37">
        <v>7.1890855000000004E-2</v>
      </c>
      <c r="C269" s="38">
        <f t="shared" si="83"/>
        <v>8.0431737348727719E-5</v>
      </c>
      <c r="D269" s="66">
        <v>0.16338831399999998</v>
      </c>
      <c r="E269" s="17">
        <f t="shared" si="84"/>
        <v>3.1499129596211351E-5</v>
      </c>
      <c r="F269" s="18"/>
    </row>
    <row r="270" spans="1:6">
      <c r="A270" t="s">
        <v>87</v>
      </c>
      <c r="B270" s="37">
        <v>7.5287647629999999</v>
      </c>
      <c r="C270" s="38">
        <f t="shared" si="83"/>
        <v>8.4232080697603656E-3</v>
      </c>
      <c r="D270" s="66">
        <v>32.002156758000005</v>
      </c>
      <c r="E270" s="17">
        <f t="shared" si="84"/>
        <v>6.1695971908891428E-3</v>
      </c>
      <c r="F270" s="18"/>
    </row>
    <row r="271" spans="1:6">
      <c r="A271" t="s">
        <v>78</v>
      </c>
      <c r="B271" s="37">
        <v>2.5726882539999987</v>
      </c>
      <c r="C271" s="38">
        <f t="shared" si="83"/>
        <v>2.8783325212349306E-3</v>
      </c>
      <c r="D271" s="66">
        <v>12.449905830999988</v>
      </c>
      <c r="E271" s="17">
        <f t="shared" si="84"/>
        <v>2.400178982392193E-3</v>
      </c>
      <c r="F271" s="18"/>
    </row>
    <row r="272" spans="1:6">
      <c r="A272" t="s">
        <v>96</v>
      </c>
      <c r="B272" s="37"/>
      <c r="C272" s="38">
        <f t="shared" si="83"/>
        <v>0</v>
      </c>
      <c r="D272" s="66"/>
      <c r="E272" s="17">
        <f t="shared" si="84"/>
        <v>0</v>
      </c>
      <c r="F272" s="18"/>
    </row>
    <row r="273" spans="1:6">
      <c r="A273" t="s">
        <v>98</v>
      </c>
      <c r="B273" s="37">
        <v>342.2326626319998</v>
      </c>
      <c r="C273" s="38">
        <f t="shared" si="83"/>
        <v>0.382891087231787</v>
      </c>
      <c r="D273" s="66">
        <v>3179.0547463490029</v>
      </c>
      <c r="E273" s="17">
        <f t="shared" si="84"/>
        <v>0.61288016870470963</v>
      </c>
      <c r="F273" s="18"/>
    </row>
    <row r="274" spans="1:6">
      <c r="A274" s="39" t="s">
        <v>79</v>
      </c>
      <c r="B274" s="40">
        <f>SUM(B251:B273)</f>
        <v>893.81203701099935</v>
      </c>
      <c r="C274" s="41">
        <f>SUM(C251:C273)</f>
        <v>1</v>
      </c>
      <c r="D274" s="42">
        <f>SUM(D251:D273)</f>
        <v>5187.0739317080042</v>
      </c>
      <c r="E274" s="43">
        <f>SUM(E251:E273)</f>
        <v>1</v>
      </c>
    </row>
    <row r="276" spans="1:6">
      <c r="B276" s="18"/>
    </row>
  </sheetData>
  <mergeCells count="12">
    <mergeCell ref="A1:K1"/>
    <mergeCell ref="B10:K10"/>
    <mergeCell ref="B11:K11"/>
    <mergeCell ref="B12:K12"/>
    <mergeCell ref="B13:K13"/>
    <mergeCell ref="B249:C249"/>
    <mergeCell ref="D249:E249"/>
    <mergeCell ref="B14:K14"/>
    <mergeCell ref="B15:K15"/>
    <mergeCell ref="B16:K16"/>
    <mergeCell ref="A22:K22"/>
    <mergeCell ref="A136:K136"/>
  </mergeCells>
  <printOptions horizontalCentered="1"/>
  <pageMargins left="0.23622047244094491" right="0.23622047244094491" top="0.74803149606299213" bottom="0.74803149606299213" header="0.31496062992125984" footer="0.31496062992125984"/>
  <pageSetup paperSize="9" scale="70" orientation="landscape" r:id="rId1"/>
  <rowBreaks count="9" manualBreakCount="9">
    <brk id="19" max="16383" man="1"/>
    <brk id="51" max="16383" man="1"/>
    <brk id="81" max="16383" man="1"/>
    <brk id="104" max="16383" man="1"/>
    <brk id="135" max="16383" man="1"/>
    <brk id="165" max="16383" man="1"/>
    <brk id="195" max="16383" man="1"/>
    <brk id="217" max="16383" man="1"/>
    <brk id="2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2023-04-18T04:43:24Z</cp:lastPrinted>
  <dcterms:created xsi:type="dcterms:W3CDTF">2014-01-20T05:23:27Z</dcterms:created>
  <dcterms:modified xsi:type="dcterms:W3CDTF">2023-08-03T11:41:11Z</dcterms:modified>
</cp:coreProperties>
</file>